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0490" windowHeight="9930" activeTab="7"/>
  </bookViews>
  <sheets>
    <sheet name="单位职责" sheetId="9" r:id="rId1"/>
    <sheet name="封面" sheetId="1" r:id="rId2"/>
    <sheet name="部门预算收支预算总表" sheetId="10" r:id="rId3"/>
    <sheet name="批复总表" sheetId="2" r:id="rId4"/>
    <sheet name="批复科目汇总表" sheetId="8" r:id="rId5"/>
    <sheet name="项目批复明细表" sheetId="6" r:id="rId6"/>
    <sheet name="三公经费" sheetId="11" r:id="rId7"/>
    <sheet name="绩效评价" sheetId="12" r:id="rId8"/>
  </sheets>
  <definedNames>
    <definedName name="_xlnm.Print_Area" localSheetId="6">三公经费!$A$1:$H$12</definedName>
    <definedName name="_xlnm.Print_Area" localSheetId="5">项目批复明细表!$A$1:$K$7</definedName>
    <definedName name="_xlnm.Print_Titles" localSheetId="4">批复科目汇总表!$1:$7</definedName>
    <definedName name="_xlnm.Print_Titles" localSheetId="3">批复总表!$1:$4</definedName>
    <definedName name="_xlnm.Print_Titles" localSheetId="5">项目批复明细表!$1:$7</definedName>
  </definedNames>
  <calcPr calcId="144525"/>
</workbook>
</file>

<file path=xl/calcChain.xml><?xml version="1.0" encoding="utf-8"?>
<calcChain xmlns="http://schemas.openxmlformats.org/spreadsheetml/2006/main">
  <c r="G16" i="10" l="1"/>
  <c r="G10" i="10"/>
  <c r="G6" i="10"/>
  <c r="F17" i="10"/>
  <c r="G15" i="10" s="1"/>
  <c r="F19" i="10"/>
  <c r="C17" i="10"/>
  <c r="C19" i="10"/>
  <c r="D8" i="11"/>
  <c r="E8" i="11"/>
  <c r="D7" i="11"/>
  <c r="D6" i="11"/>
  <c r="E6" i="11" s="1"/>
  <c r="D5" i="11"/>
  <c r="E5" i="11" s="1"/>
  <c r="C4" i="11"/>
  <c r="F4" i="11" s="1"/>
  <c r="B4" i="11"/>
  <c r="C14" i="8"/>
  <c r="C15" i="8"/>
  <c r="I15" i="8" s="1"/>
  <c r="W15" i="8" s="1"/>
  <c r="J15" i="8"/>
  <c r="D15" i="8"/>
  <c r="N15" i="8"/>
  <c r="D14" i="8"/>
  <c r="I14" i="8"/>
  <c r="J14" i="8"/>
  <c r="N14" i="8"/>
  <c r="D13" i="8"/>
  <c r="I13" i="8"/>
  <c r="J13" i="8"/>
  <c r="N13" i="8"/>
  <c r="D12" i="8"/>
  <c r="I12" i="8"/>
  <c r="J12" i="8"/>
  <c r="N12" i="8"/>
  <c r="D11" i="8"/>
  <c r="I11" i="8"/>
  <c r="J11" i="8"/>
  <c r="N11" i="8"/>
  <c r="D10" i="8"/>
  <c r="I10" i="8"/>
  <c r="J10" i="8"/>
  <c r="N10" i="8"/>
  <c r="D9" i="8"/>
  <c r="I9" i="8"/>
  <c r="J9" i="8"/>
  <c r="N9" i="8"/>
  <c r="V8" i="8"/>
  <c r="U8" i="8"/>
  <c r="T8" i="8"/>
  <c r="S8" i="8"/>
  <c r="R8" i="8"/>
  <c r="Q8" i="8"/>
  <c r="P8" i="8"/>
  <c r="O8" i="8"/>
  <c r="M8" i="8"/>
  <c r="L8" i="8"/>
  <c r="K8" i="8"/>
  <c r="H8" i="8"/>
  <c r="G8" i="8"/>
  <c r="F8" i="8"/>
  <c r="E8" i="8"/>
  <c r="D15" i="2"/>
  <c r="F15" i="2" s="1"/>
  <c r="D47" i="2"/>
  <c r="D30" i="2" s="1"/>
  <c r="F7" i="2"/>
  <c r="F8" i="2"/>
  <c r="F9" i="2"/>
  <c r="F10" i="2"/>
  <c r="F11" i="2"/>
  <c r="F12" i="2"/>
  <c r="F13" i="2"/>
  <c r="F14" i="2"/>
  <c r="D16" i="2"/>
  <c r="F16" i="2"/>
  <c r="E16" i="2"/>
  <c r="F17" i="2"/>
  <c r="F18" i="2"/>
  <c r="F19" i="2"/>
  <c r="F20" i="2"/>
  <c r="F21" i="2"/>
  <c r="F22" i="2"/>
  <c r="F23" i="2"/>
  <c r="F24" i="2"/>
  <c r="F25" i="2"/>
  <c r="F26" i="2"/>
  <c r="F27" i="2"/>
  <c r="F28" i="2"/>
  <c r="F29" i="2"/>
  <c r="F31" i="2"/>
  <c r="F32" i="2"/>
  <c r="F33" i="2"/>
  <c r="F34" i="2"/>
  <c r="F35" i="2"/>
  <c r="F36" i="2"/>
  <c r="F37" i="2"/>
  <c r="F38" i="2"/>
  <c r="F39" i="2"/>
  <c r="F40" i="2"/>
  <c r="F41" i="2"/>
  <c r="F42" i="2"/>
  <c r="F43" i="2"/>
  <c r="F44" i="2"/>
  <c r="F45" i="2"/>
  <c r="F46" i="2"/>
  <c r="E5" i="2"/>
  <c r="D8" i="8"/>
  <c r="C8" i="8"/>
  <c r="F5" i="11"/>
  <c r="F7" i="11"/>
  <c r="W10" i="8"/>
  <c r="W11" i="8"/>
  <c r="W12" i="8"/>
  <c r="W14" i="8"/>
  <c r="F6" i="11"/>
  <c r="F8" i="11"/>
  <c r="G5" i="10"/>
  <c r="D4" i="11"/>
  <c r="E4" i="11" s="1"/>
  <c r="J8" i="8"/>
  <c r="W13" i="8"/>
  <c r="N8" i="8"/>
  <c r="W9" i="8"/>
  <c r="W8" i="8" s="1"/>
  <c r="I8" i="8"/>
  <c r="D6" i="2"/>
  <c r="F6" i="2"/>
  <c r="F30" i="2" l="1"/>
  <c r="D5" i="2"/>
  <c r="F5" i="2"/>
  <c r="F47" i="2"/>
  <c r="G9" i="10"/>
</calcChain>
</file>

<file path=xl/sharedStrings.xml><?xml version="1.0" encoding="utf-8"?>
<sst xmlns="http://schemas.openxmlformats.org/spreadsheetml/2006/main" count="274" uniqueCount="219">
  <si>
    <t>（二下）</t>
    <phoneticPr fontId="2" type="noConversion"/>
  </si>
  <si>
    <t>黔南州州直机关事业单位</t>
    <phoneticPr fontId="2" type="noConversion"/>
  </si>
  <si>
    <t>批复日期：</t>
    <phoneticPr fontId="2" type="noConversion"/>
  </si>
  <si>
    <t>残保金</t>
  </si>
  <si>
    <t>批复合计</t>
  </si>
  <si>
    <t>项目</t>
  </si>
  <si>
    <t>科目编码</t>
  </si>
  <si>
    <t>科目名称</t>
  </si>
  <si>
    <t>教育收费批复数</t>
  </si>
  <si>
    <t>小计</t>
  </si>
  <si>
    <t>进驻政府中心定额公用经费</t>
  </si>
  <si>
    <t>上年多拨失业保险</t>
  </si>
  <si>
    <t>工会费</t>
  </si>
  <si>
    <t>离休人员医疗费</t>
  </si>
  <si>
    <t>奖励性绩效工资</t>
  </si>
  <si>
    <t>年终一次性奖金</t>
  </si>
  <si>
    <t>离休人员年终生活费</t>
  </si>
  <si>
    <t>退休人员年终生活费</t>
  </si>
  <si>
    <t>公车补贴</t>
  </si>
  <si>
    <t>执勤津贴、卫生津贴等</t>
  </si>
  <si>
    <t>学生助学金</t>
  </si>
  <si>
    <t>**</t>
  </si>
  <si>
    <t>2＝3+4+5+6</t>
  </si>
  <si>
    <t>2016年州级单位部门预算批复科目汇总表</t>
  </si>
  <si>
    <t>2016年州级单位部门预算批复总表</t>
  </si>
  <si>
    <t>2016年专项资金项目批复明细表</t>
  </si>
  <si>
    <t>2016年部门预算批复表</t>
  </si>
  <si>
    <t>合计</t>
  </si>
  <si>
    <t>基本工资</t>
  </si>
  <si>
    <t>津贴补贴</t>
  </si>
  <si>
    <t>奖金</t>
  </si>
  <si>
    <t>基础性绩效工资</t>
  </si>
  <si>
    <t>失业保险</t>
  </si>
  <si>
    <t>财政对失业保险基金的补助</t>
  </si>
  <si>
    <t>工伤保险</t>
  </si>
  <si>
    <t>财政对工伤保险基金的补助</t>
  </si>
  <si>
    <t>生育保险</t>
  </si>
  <si>
    <t>财政对生育保险基金的补助</t>
  </si>
  <si>
    <t>医疗保险</t>
  </si>
  <si>
    <t>福利费</t>
  </si>
  <si>
    <t>取暖费</t>
  </si>
  <si>
    <t>特需费</t>
  </si>
  <si>
    <t>基本离休费</t>
  </si>
  <si>
    <t>离休年终生活费</t>
  </si>
  <si>
    <t>离休定额公用经费</t>
  </si>
  <si>
    <t>离休人员护理费</t>
  </si>
  <si>
    <t>基本退休费</t>
  </si>
  <si>
    <t>退休人员津贴补贴</t>
  </si>
  <si>
    <t>退休年终生活费</t>
  </si>
  <si>
    <t>退休定额公用经费</t>
  </si>
  <si>
    <t>退休电话费补助</t>
  </si>
  <si>
    <t>七十岁以上退休医药费补助</t>
  </si>
  <si>
    <t>建国初期工作退休人员补助</t>
  </si>
  <si>
    <t>享受遗属困难生活费</t>
  </si>
  <si>
    <t>独生子女保健费</t>
  </si>
  <si>
    <t>离休干部生活补贴</t>
  </si>
  <si>
    <t>住房公积金</t>
  </si>
  <si>
    <t>事业单位医疗</t>
  </si>
  <si>
    <t>单位名称：黔南民族医学高等专科学校</t>
    <phoneticPr fontId="2" type="noConversion"/>
  </si>
  <si>
    <t>高等教育</t>
  </si>
  <si>
    <t>其他普通教育支出</t>
  </si>
  <si>
    <t>单位名称：黔南民族医学高等专科学校</t>
    <phoneticPr fontId="4" type="noConversion"/>
  </si>
  <si>
    <t>单位：元</t>
    <phoneticPr fontId="2" type="noConversion"/>
  </si>
  <si>
    <t>科目编码</t>
    <phoneticPr fontId="2" type="noConversion"/>
  </si>
  <si>
    <t>预算科目名称</t>
    <phoneticPr fontId="2" type="noConversion"/>
  </si>
  <si>
    <t>项目名称</t>
    <phoneticPr fontId="2" type="noConversion"/>
  </si>
  <si>
    <t>项目经费</t>
    <phoneticPr fontId="2" type="noConversion"/>
  </si>
  <si>
    <t>项目经费合计</t>
    <phoneticPr fontId="2" type="noConversion"/>
  </si>
  <si>
    <t>预算内</t>
    <phoneticPr fontId="2" type="noConversion"/>
  </si>
  <si>
    <t>教育收费</t>
    <phoneticPr fontId="2" type="noConversion"/>
  </si>
  <si>
    <t>预算内小计</t>
    <phoneticPr fontId="2" type="noConversion"/>
  </si>
  <si>
    <t>成本性项目经费</t>
    <phoneticPr fontId="2" type="noConversion"/>
  </si>
  <si>
    <t>政策性刚性配套经费</t>
    <phoneticPr fontId="2" type="noConversion"/>
  </si>
  <si>
    <t>事业发展经费</t>
    <phoneticPr fontId="2" type="noConversion"/>
  </si>
  <si>
    <t>教育收费小计</t>
    <phoneticPr fontId="2" type="noConversion"/>
  </si>
  <si>
    <t>教育收费项目支出</t>
    <phoneticPr fontId="2" type="noConversion"/>
  </si>
  <si>
    <t>成本性项目支出</t>
    <phoneticPr fontId="2" type="noConversion"/>
  </si>
  <si>
    <t>**</t>
    <phoneticPr fontId="2" type="noConversion"/>
  </si>
  <si>
    <t>1=2+6</t>
    <phoneticPr fontId="2" type="noConversion"/>
  </si>
  <si>
    <t>2=3+4+5</t>
    <phoneticPr fontId="2" type="noConversion"/>
  </si>
  <si>
    <t>6=7+8</t>
    <phoneticPr fontId="2" type="noConversion"/>
  </si>
  <si>
    <t>单位：元</t>
  </si>
  <si>
    <t>预算安排数</t>
    <phoneticPr fontId="2" type="noConversion"/>
  </si>
  <si>
    <t>单位名称：黔南医专</t>
    <phoneticPr fontId="2" type="noConversion"/>
  </si>
  <si>
    <t>工资福利支出</t>
  </si>
  <si>
    <t>商品服务支出</t>
  </si>
  <si>
    <t>对个人和家庭补助支出</t>
  </si>
  <si>
    <t>保运转经费</t>
  </si>
  <si>
    <t xml:space="preserve">  因公出国经费</t>
  </si>
  <si>
    <t xml:space="preserve">  公务接待</t>
  </si>
  <si>
    <t xml:space="preserve">  公务用车</t>
  </si>
  <si>
    <t xml:space="preserve">  差旅费</t>
  </si>
  <si>
    <t xml:space="preserve">  会议费</t>
  </si>
  <si>
    <t xml:space="preserve">  培训费</t>
  </si>
  <si>
    <t xml:space="preserve">  其他</t>
  </si>
  <si>
    <t>教育收费成本项目</t>
  </si>
  <si>
    <t>预算安排数</t>
    <phoneticPr fontId="2" type="noConversion"/>
  </si>
  <si>
    <t>扣除项目（单位不列收支）</t>
  </si>
  <si>
    <t>预算内批复数</t>
  </si>
  <si>
    <t>代扣项目（财政代扣转相关部门-单位列收列支）</t>
  </si>
  <si>
    <t>暂扣项目（财政按时间节点兑现-单位列收列支）</t>
  </si>
  <si>
    <t>预算内指标下达数</t>
  </si>
  <si>
    <t>压缩行政经费6%</t>
  </si>
  <si>
    <t>公车改革节约额</t>
  </si>
  <si>
    <t>7=1-2</t>
  </si>
  <si>
    <t>8＝9+10+11</t>
  </si>
  <si>
    <t>12＝13+14+15+16+17+18+19</t>
  </si>
  <si>
    <t>21=7-8-12</t>
  </si>
  <si>
    <t>2080302</t>
    <phoneticPr fontId="2" type="noConversion"/>
  </si>
  <si>
    <t>2080304</t>
    <phoneticPr fontId="2" type="noConversion"/>
  </si>
  <si>
    <t>2080305</t>
    <phoneticPr fontId="2" type="noConversion"/>
  </si>
  <si>
    <t>2100502</t>
    <phoneticPr fontId="2" type="noConversion"/>
  </si>
  <si>
    <t>2210201</t>
    <phoneticPr fontId="2" type="noConversion"/>
  </si>
  <si>
    <t>单位名称：黔南医专</t>
    <phoneticPr fontId="2" type="noConversion"/>
  </si>
  <si>
    <t>2050205</t>
    <phoneticPr fontId="2" type="noConversion"/>
  </si>
  <si>
    <t>2050299</t>
    <phoneticPr fontId="2" type="noConversion"/>
  </si>
  <si>
    <t>财政对失业保险基金的补助</t>
    <phoneticPr fontId="2" type="noConversion"/>
  </si>
  <si>
    <t>财政对工伤保险基金的补助</t>
    <phoneticPr fontId="2" type="noConversion"/>
  </si>
  <si>
    <t>财政对生育保险基金的补助</t>
    <phoneticPr fontId="2" type="noConversion"/>
  </si>
  <si>
    <t xml:space="preserve"> 其他普通教育支出</t>
    <phoneticPr fontId="2" type="noConversion"/>
  </si>
  <si>
    <t xml:space="preserve"> 高等教育</t>
    <phoneticPr fontId="2" type="noConversion"/>
  </si>
  <si>
    <t>事业单位医疗</t>
    <phoneticPr fontId="2" type="noConversion"/>
  </si>
  <si>
    <t>住房公积金</t>
    <phoneticPr fontId="2" type="noConversion"/>
  </si>
  <si>
    <t>2016年州直部门“三公”经费一般公共预算财政拨款支出公开表</t>
    <phoneticPr fontId="2" type="noConversion"/>
  </si>
  <si>
    <t>单位名称：</t>
    <phoneticPr fontId="2" type="noConversion"/>
  </si>
  <si>
    <t>单位：万元</t>
    <phoneticPr fontId="2" type="noConversion"/>
  </si>
  <si>
    <t>项目内容</t>
    <phoneticPr fontId="2" type="noConversion"/>
  </si>
  <si>
    <r>
      <t>2015</t>
    </r>
    <r>
      <rPr>
        <sz val="12"/>
        <rFont val="宋体"/>
        <family val="3"/>
        <charset val="134"/>
      </rPr>
      <t>年</t>
    </r>
    <r>
      <rPr>
        <sz val="12"/>
        <rFont val="Times New Roman"/>
        <family val="1"/>
      </rPr>
      <t xml:space="preserve">               </t>
    </r>
    <r>
      <rPr>
        <sz val="12"/>
        <rFont val="宋体"/>
        <family val="3"/>
        <charset val="134"/>
      </rPr>
      <t>预算数</t>
    </r>
    <phoneticPr fontId="2" type="noConversion"/>
  </si>
  <si>
    <r>
      <t>2016</t>
    </r>
    <r>
      <rPr>
        <sz val="12"/>
        <rFont val="宋体"/>
        <family val="3"/>
        <charset val="134"/>
      </rPr>
      <t>年</t>
    </r>
    <r>
      <rPr>
        <sz val="12"/>
        <rFont val="Times New Roman"/>
        <family val="1"/>
      </rPr>
      <t xml:space="preserve">               </t>
    </r>
    <r>
      <rPr>
        <sz val="12"/>
        <rFont val="宋体"/>
        <family val="3"/>
        <charset val="134"/>
      </rPr>
      <t>预算数</t>
    </r>
    <phoneticPr fontId="2" type="noConversion"/>
  </si>
  <si>
    <t>增加额</t>
    <phoneticPr fontId="2" type="noConversion"/>
  </si>
  <si>
    <t>增减率</t>
    <phoneticPr fontId="2" type="noConversion"/>
  </si>
  <si>
    <t>占2016年公共财政预算支出比重</t>
    <phoneticPr fontId="2" type="noConversion"/>
  </si>
  <si>
    <t>增减变动原因</t>
    <phoneticPr fontId="2" type="noConversion"/>
  </si>
  <si>
    <t>备注</t>
    <phoneticPr fontId="2" type="noConversion"/>
  </si>
  <si>
    <r>
      <t>“</t>
    </r>
    <r>
      <rPr>
        <b/>
        <sz val="12"/>
        <rFont val="宋体"/>
        <family val="3"/>
        <charset val="134"/>
      </rPr>
      <t>三公</t>
    </r>
    <r>
      <rPr>
        <b/>
        <sz val="12"/>
        <rFont val="Times New Roman"/>
        <family val="1"/>
      </rPr>
      <t>”</t>
    </r>
    <r>
      <rPr>
        <b/>
        <sz val="12"/>
        <rFont val="宋体"/>
        <family val="3"/>
        <charset val="134"/>
      </rPr>
      <t>经费合计</t>
    </r>
    <phoneticPr fontId="2" type="noConversion"/>
  </si>
  <si>
    <t>因公出国（境）费用</t>
    <phoneticPr fontId="2" type="noConversion"/>
  </si>
  <si>
    <t>公务接待费</t>
    <phoneticPr fontId="2" type="noConversion"/>
  </si>
  <si>
    <t>公务用车购置费</t>
    <phoneticPr fontId="2" type="noConversion"/>
  </si>
  <si>
    <t>公务用车运行维护费</t>
    <phoneticPr fontId="2" type="noConversion"/>
  </si>
  <si>
    <r>
      <t>1</t>
    </r>
    <r>
      <rPr>
        <sz val="12"/>
        <rFont val="宋体"/>
        <family val="3"/>
        <charset val="134"/>
      </rPr>
      <t>、因公出国（境）费用，指单位工作人员公务出国（境）的住宿、交通、伙食补助、杂费、培训等费用支出。</t>
    </r>
    <phoneticPr fontId="2" type="noConversion"/>
  </si>
  <si>
    <r>
      <t>2</t>
    </r>
    <r>
      <rPr>
        <sz val="12"/>
        <rFont val="宋体"/>
        <family val="3"/>
        <charset val="134"/>
      </rPr>
      <t>、公务接待费：指单位按规定开支的各类公务接待支出。</t>
    </r>
    <phoneticPr fontId="2" type="noConversion"/>
  </si>
  <si>
    <r>
      <t>3</t>
    </r>
    <r>
      <rPr>
        <sz val="12"/>
        <rFont val="宋体"/>
        <family val="3"/>
        <charset val="134"/>
      </rPr>
      <t>、公务用车购置费及运行费：指单位公务用车购置费及租用费、燃料费、维修费、过桥过路费、保险费等支出。</t>
    </r>
    <phoneticPr fontId="2" type="noConversion"/>
  </si>
  <si>
    <r>
      <t>4</t>
    </r>
    <r>
      <rPr>
        <sz val="12"/>
        <rFont val="宋体"/>
        <family val="3"/>
        <charset val="134"/>
      </rPr>
      <t>、“三公”经费一般公共预算财政拨款支出：是指当年预算安排的财政拨款数，不含执行中追加预算安排数。</t>
    </r>
    <phoneticPr fontId="2" type="noConversion"/>
  </si>
  <si>
    <t>2016年部门预算收支总表（含财政拨款和非财政拨款收支情况）</t>
    <phoneticPr fontId="2" type="noConversion"/>
  </si>
  <si>
    <t>单位：万元</t>
    <phoneticPr fontId="2" type="noConversion"/>
  </si>
  <si>
    <t>2016年收入预算数</t>
    <phoneticPr fontId="2" type="noConversion"/>
  </si>
  <si>
    <t>2016年支出预算数</t>
    <phoneticPr fontId="2" type="noConversion"/>
  </si>
  <si>
    <t>占总预算支出比重</t>
    <phoneticPr fontId="2" type="noConversion"/>
  </si>
  <si>
    <t>备注</t>
    <phoneticPr fontId="2" type="noConversion"/>
  </si>
  <si>
    <t>序号</t>
    <phoneticPr fontId="2" type="noConversion"/>
  </si>
  <si>
    <t>项目</t>
    <phoneticPr fontId="2" type="noConversion"/>
  </si>
  <si>
    <t>预算数</t>
    <phoneticPr fontId="2" type="noConversion"/>
  </si>
  <si>
    <t>一、一般公共预算拨款收入</t>
    <phoneticPr fontId="2" type="noConversion"/>
  </si>
  <si>
    <t>一般公共服务支出</t>
    <phoneticPr fontId="2" type="noConversion"/>
  </si>
  <si>
    <t>二、原预算外转一般公共预算管理资金收入</t>
    <phoneticPr fontId="2" type="noConversion"/>
  </si>
  <si>
    <t>教育支出</t>
    <phoneticPr fontId="2" type="noConversion"/>
  </si>
  <si>
    <t>三、事业收入</t>
    <phoneticPr fontId="2" type="noConversion"/>
  </si>
  <si>
    <t>科学技术支出</t>
    <phoneticPr fontId="2" type="noConversion"/>
  </si>
  <si>
    <t>四、事业单位经营收入</t>
    <phoneticPr fontId="2" type="noConversion"/>
  </si>
  <si>
    <t>文化体育与传媒支出</t>
    <phoneticPr fontId="2" type="noConversion"/>
  </si>
  <si>
    <t>五、其他收入</t>
    <phoneticPr fontId="2" type="noConversion"/>
  </si>
  <si>
    <t>社会保障和就业支出</t>
    <phoneticPr fontId="2" type="noConversion"/>
  </si>
  <si>
    <t>医疗卫生与计划生育支出</t>
    <phoneticPr fontId="2" type="noConversion"/>
  </si>
  <si>
    <t>节能环保支出</t>
    <phoneticPr fontId="2" type="noConversion"/>
  </si>
  <si>
    <t>城乡社区支出</t>
    <phoneticPr fontId="2" type="noConversion"/>
  </si>
  <si>
    <t>农林水支出</t>
    <phoneticPr fontId="2" type="noConversion"/>
  </si>
  <si>
    <t>交通运输支出</t>
    <phoneticPr fontId="2" type="noConversion"/>
  </si>
  <si>
    <t>住房保障支出</t>
    <phoneticPr fontId="2" type="noConversion"/>
  </si>
  <si>
    <t>其他支出</t>
    <phoneticPr fontId="2" type="noConversion"/>
  </si>
  <si>
    <t>本年收入合计</t>
    <phoneticPr fontId="2" type="noConversion"/>
  </si>
  <si>
    <t>本年支出合计</t>
    <phoneticPr fontId="2" type="noConversion"/>
  </si>
  <si>
    <t>上年结转</t>
    <phoneticPr fontId="2" type="noConversion"/>
  </si>
  <si>
    <t>结转下年</t>
    <phoneticPr fontId="2" type="noConversion"/>
  </si>
  <si>
    <t>收入总计</t>
    <phoneticPr fontId="2" type="noConversion"/>
  </si>
  <si>
    <t>支出合计</t>
    <phoneticPr fontId="2" type="noConversion"/>
  </si>
  <si>
    <t>绩效评价需要增加的内容</t>
    <phoneticPr fontId="2" type="noConversion"/>
  </si>
  <si>
    <t>事项</t>
    <phoneticPr fontId="2" type="noConversion"/>
  </si>
  <si>
    <t>一、</t>
    <phoneticPr fontId="2" type="noConversion"/>
  </si>
  <si>
    <t>2016年预算公开的内容</t>
    <phoneticPr fontId="2" type="noConversion"/>
  </si>
  <si>
    <t>预算绩效目标</t>
    <phoneticPr fontId="2" type="noConversion"/>
  </si>
  <si>
    <t>1.参考《黔南州财政局关于&lt;黔南州州级部门预算绩效目标管理暂行办法&gt;的通知》（黔南财监〔2016〕5号）
2.根据单位职能和年度工作任务设定</t>
    <phoneticPr fontId="2" type="noConversion"/>
  </si>
  <si>
    <t>相关评价指标</t>
    <phoneticPr fontId="2" type="noConversion"/>
  </si>
  <si>
    <t>二、</t>
    <phoneticPr fontId="2" type="noConversion"/>
  </si>
  <si>
    <t>2015年决算公开需公开的内容（绩效自评结果）</t>
    <phoneticPr fontId="2" type="noConversion"/>
  </si>
  <si>
    <t>（一）部门整体支出绩效评价结果</t>
    <phoneticPr fontId="2" type="noConversion"/>
  </si>
  <si>
    <t>1.参考《黔南州财政局关于批复州本级2016年部门预算和报送2015年度财政预算执行情况的通知》（黔南财预〔2016〕15号）</t>
    <phoneticPr fontId="2" type="noConversion"/>
  </si>
  <si>
    <t>1.年度工作任务</t>
    <phoneticPr fontId="2" type="noConversion"/>
  </si>
  <si>
    <t>(简单扼要说明即可)</t>
    <phoneticPr fontId="2" type="noConversion"/>
  </si>
  <si>
    <t>2.财政下达经费情况</t>
    <phoneticPr fontId="2" type="noConversion"/>
  </si>
  <si>
    <t>3.预算执行情况</t>
    <phoneticPr fontId="2" type="noConversion"/>
  </si>
  <si>
    <t>（1）预算完成率</t>
    <phoneticPr fontId="2" type="noConversion"/>
  </si>
  <si>
    <t>（2）人员经费开支比率</t>
    <phoneticPr fontId="2" type="noConversion"/>
  </si>
  <si>
    <t>（3）公用经费开支比率</t>
    <phoneticPr fontId="2" type="noConversion"/>
  </si>
  <si>
    <t>（4）公用经费人均开支额</t>
    <phoneticPr fontId="2" type="noConversion"/>
  </si>
  <si>
    <t>（5）结余结转率</t>
    <phoneticPr fontId="2" type="noConversion"/>
  </si>
  <si>
    <t>（6）公用经费控制率</t>
    <phoneticPr fontId="2" type="noConversion"/>
  </si>
  <si>
    <t>（7）“三公经费”控制率</t>
    <phoneticPr fontId="2" type="noConversion"/>
  </si>
  <si>
    <t>（二）项目支出绩效评价结果</t>
    <phoneticPr fontId="2" type="noConversion"/>
  </si>
  <si>
    <t>1.主要建设内容</t>
    <phoneticPr fontId="2" type="noConversion"/>
  </si>
  <si>
    <t>2.资金使用情况</t>
    <phoneticPr fontId="2" type="noConversion"/>
  </si>
  <si>
    <t>3.项目产出情况</t>
    <phoneticPr fontId="2" type="noConversion"/>
  </si>
  <si>
    <t>4.项目效益</t>
    <phoneticPr fontId="2" type="noConversion"/>
  </si>
  <si>
    <t>说明：1、预算完成率=（预算完成数/预算数）× 100%  
      2、人员经费开支比率=（人员经费开支额/经费支出总额）× 100%
      3、公用经费开支比率=（公用经费开支额/经费支出总额）× 100% 
      4、公用经费人均开支额=（公用经费开支额/人员总数）× 100%  
      5、结余结转率=（结转结余总额/支出预算数）×100%     （结转结余总额：部门本年度的结转资金与结余资金之和）
      6、公用经费控制率=（实际支出公用经费总额/预算安排公用经费总额）× 100%
      7、“三公经费”控制率=（“三公经费”实际支出数/“三公经费”预算安排数）×100%</t>
    <phoneticPr fontId="2" type="noConversion"/>
  </si>
  <si>
    <t>2016年收入预算总额为8998.49万元，均为公共财政预算拨款收入。相应安排支出预算8998.49万元，其中：一般公共服务支出4079.94万元，占总支出45.34%；教育支出4300万元，占总支出47.79%；科学技术支出  万元，占总支出  %；文化体育与传媒支出  万元，占总支出  %；社会保障和就业支出43.98万元，占总支出0.49%；医疗卫生与计划生育支出144.92万元，占总支出1.61%；节能环保支出  万元，占总支出  %；城乡社区支出  万元，占总支出  %；农林水支出  万元，占总支出  %；交通运输支出  万元，占总支出  %；住房保障支出429.55万元，占总支出4.77%；其他支出0.1万元，占总支出0.0011%；</t>
    <phoneticPr fontId="2" type="noConversion"/>
  </si>
  <si>
    <t>二、 部门预算单位构成：                                                                                     我单位为一个独立编制机构和核算机构。</t>
    <phoneticPr fontId="2" type="noConversion"/>
  </si>
  <si>
    <t>预算部门使用财政预算资金计划在一定期限内达到的产出和效果</t>
    <phoneticPr fontId="22" type="noConversion"/>
  </si>
  <si>
    <t>增加教师出国交流费用</t>
    <phoneticPr fontId="22" type="noConversion"/>
  </si>
  <si>
    <t>认真贯彻落实国家相关规定，严控公务接待费开支</t>
    <phoneticPr fontId="22" type="noConversion"/>
  </si>
  <si>
    <t>认真贯彻落实国家相关规定，降低公务用车运行维护费</t>
    <phoneticPr fontId="22" type="noConversion"/>
  </si>
  <si>
    <t>一、 主要职能：                                                                                                                                                                         1.本单位是全额拨款财政供养体制；                                                                                                                                             2.本单位有非财政拨款收入(即事业收入)                                                                                                                                                     3.根据《会计法》、《高等学校财务制度》等国家的财经法规，建立健全学校的会计核算、财务监督和有关管理制度，规范会计基础工作和会计工作秩序，保证学校各项财经活动和财务收支在法律、法规、规章制度允许的范围内进行,保证学校的资金、财产的完整。
4.根据国家有关法律、法规及财经制度，结合学校实际情况，制定有关的内部财务管理制度，规范财经行为，逐步完善学校财务运行机制。
5.按照国家有关规定进行财务会计基础核算工作，保证会计资料的完整、准确、真实、可靠。
6.根据学校发展规划和资金状况，负责编制年度综合财务收支预算，控制预算的执行并对全年预算的执行、结果进行监督检查，保证预算的顺利实施。
7.年终对学校财经状况和年度财务预算执行结果做出客观公正、真实可靠的分析评价，编制年度决算报告。
8.负责融资及资金筹措工作，多渠道筹措办学经费，保证学校各项收入及时足额到位，贯彻勤俭节约的方针，严格控制各项财务开支，杜绝损失浪费，提高经费的使用效益，为学校的建设发展提供资金保障。
9.负责全校财会人员的业务考核、岗位培训和队伍建设，全面提高财会人员的综合素质。
10.完成学校及上级业务主管部门交办的其他工作。</t>
    <phoneticPr fontId="2" type="noConversion"/>
  </si>
  <si>
    <t>1.根据《会计法》、《高等学校财务制度》等国家的财经法规，建立健全学校的会计核算、财务监督和有关管理制度，规范会计基础工作和会计工作秩序，保证学校各项财经活动和财务收支在法律、法规、规章制度允许的范围内进行,保证学校的资金、财产的完整。
2.根据国家有关法律、法规及财经制度，结合学校实际情况，制定有关的内部财务管理制度，规范财经行为，逐步完善学校财务运行机制。
3.按照国家有关规定进行财务会计基础核算工作，保证会计资料的完整、准确、真实、可靠。
4.根据学校发展规划和资金状况，负责编制年度综合财务收支预算，控制预算的执行并对全年预算的执行、结果进行监督检查，保证预算的顺利实施。
5.年终对学校财经状况和年度财务预算执行结果做出客观公正、真实可靠的分析评价，编制年度决算报告。
6.负责融资及资金筹措工作，多渠道筹措办学经费，保证学校各项收入及时足额到位，贯彻勤俭节约的方针，严格控制各项财务开支，杜绝损失浪费，提高经费的使用效益，为学校的建设发展提供资金保障。
7.负责全校财会人员的业务考核、岗位培训和队伍建设，全面提高财会人员的综合素质。
8.完成学校及上级业务主管部门交办的其他工作。</t>
    <phoneticPr fontId="22" type="noConversion"/>
  </si>
  <si>
    <t>1.执行部门预算，强化预算批复事项2.管好用好资金3.加强非税收入管理4.积极做好预算公开工作，提高透明度</t>
    <phoneticPr fontId="22" type="noConversion"/>
  </si>
  <si>
    <t>7836.17万元</t>
    <phoneticPr fontId="22" type="noConversion"/>
  </si>
  <si>
    <t>7.6万元</t>
    <phoneticPr fontId="22" type="noConversion"/>
  </si>
  <si>
    <t>国有资产占有情况说明：本单位有房屋59,381.19平方米，价值2134.7万元；有车辆17辆，价值480.9万元。</t>
    <phoneticPr fontId="2" type="noConversion"/>
  </si>
  <si>
    <t>认真贯彻落实国家相关规定，严控“三公”经费</t>
    <phoneticPr fontId="22" type="noConversion"/>
  </si>
  <si>
    <t>政府采购信息情况说明：年初无采购计划</t>
    <phoneticPr fontId="2" type="noConversion"/>
  </si>
  <si>
    <t xml:space="preserve">2、保运转经费支出78.8万元，是用于机关及下属事业单位为完成特定的行政工作任务或事业发展目标而开展的专项工作经费支出。具体是：                                              (1)因公出国（境）10万元；
(2)公务接待费18.8万元；
(3)公务用车运行费50万元；
</t>
    <phoneticPr fontId="2" type="noConversion"/>
  </si>
  <si>
    <t xml:space="preserve">1、财政拨款基本支出4619.69万元，非财政拨款4300万元，是用于保障厅机关及所属事业单位等机构正常运转、完成日常工作任务的支出，具体是：
(1)严格按照中央、省和州相关规定核定的基本工资、津贴补贴、奖金、绩效工资、对个人和家庭的补助支出、住房保障支出等人员经费2668.7万元。
(2)严格按照国家和省相关规定支付教育支出4300万元。
</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</si>
</sst>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0_ "/>
    <numFmt numFmtId="179" formatCode="0.00_ "/>
    <numFmt numFmtId="180" formatCode="0.0000%"/>
  </numFmts>
  <fonts count="31">
    <font>
      <sz val="11"/>
      <color theme="1"/>
      <name val="宋体"/>
      <charset val="134"/>
      <scheme val="minor"/>
    </font>
    <font>
      <sz val="11"/>
      <color indexed="8"/>
      <name val="宋体"/>
      <family val="3"/>
      <charset val="134"/>
    </font>
    <font>
      <sz val="9"/>
      <name val="宋体"/>
      <family val="3"/>
      <charset val="134"/>
    </font>
    <font>
      <sz val="9"/>
      <name val="宋体"/>
      <family val="3"/>
      <charset val="134"/>
    </font>
    <font>
      <sz val="9"/>
      <name val="宋体"/>
      <family val="3"/>
      <charset val="134"/>
    </font>
    <font>
      <sz val="11"/>
      <color indexed="9"/>
      <name val="宋体"/>
      <family val="3"/>
      <charset val="134"/>
    </font>
    <font>
      <b/>
      <sz val="11"/>
      <color indexed="8"/>
      <name val="宋体"/>
      <family val="3"/>
      <charset val="134"/>
    </font>
    <font>
      <sz val="36"/>
      <color indexed="8"/>
      <name val="华文彩云"/>
      <family val="3"/>
      <charset val="134"/>
    </font>
    <font>
      <sz val="20"/>
      <color indexed="8"/>
      <name val="华文琥珀"/>
      <family val="3"/>
      <charset val="134"/>
    </font>
    <font>
      <sz val="18"/>
      <color indexed="8"/>
      <name val="隶书"/>
      <family val="3"/>
      <charset val="134"/>
    </font>
    <font>
      <b/>
      <sz val="12"/>
      <color indexed="8"/>
      <name val="宋体"/>
      <family val="3"/>
      <charset val="134"/>
    </font>
    <font>
      <b/>
      <sz val="18"/>
      <color indexed="8"/>
      <name val="宋体"/>
      <family val="3"/>
      <charset val="134"/>
    </font>
    <font>
      <b/>
      <sz val="10"/>
      <color indexed="8"/>
      <name val="宋体"/>
      <family val="3"/>
      <charset val="134"/>
    </font>
    <font>
      <sz val="10"/>
      <color indexed="8"/>
      <name val="宋体"/>
      <family val="3"/>
      <charset val="134"/>
    </font>
    <font>
      <sz val="22"/>
      <color indexed="8"/>
      <name val="宋体"/>
      <family val="3"/>
      <charset val="134"/>
    </font>
    <font>
      <b/>
      <sz val="9"/>
      <color indexed="8"/>
      <name val="宋体"/>
      <family val="3"/>
      <charset val="134"/>
    </font>
    <font>
      <sz val="9"/>
      <color indexed="8"/>
      <name val="宋体"/>
      <family val="3"/>
      <charset val="134"/>
    </font>
    <font>
      <sz val="22"/>
      <color indexed="8"/>
      <name val="黑体"/>
      <family val="3"/>
      <charset val="134"/>
    </font>
    <font>
      <sz val="9"/>
      <color indexed="8"/>
      <name val="黑体"/>
      <family val="3"/>
      <charset val="134"/>
    </font>
    <font>
      <sz val="12"/>
      <name val="宋体"/>
      <family val="3"/>
      <charset val="134"/>
    </font>
    <font>
      <sz val="8"/>
      <color indexed="8"/>
      <name val="宋体"/>
      <family val="3"/>
      <charset val="134"/>
    </font>
    <font>
      <b/>
      <sz val="18"/>
      <name val="宋体"/>
      <family val="3"/>
      <charset val="134"/>
    </font>
    <font>
      <sz val="9"/>
      <name val="宋体"/>
      <family val="3"/>
      <charset val="134"/>
    </font>
    <font>
      <sz val="11"/>
      <name val="宋体"/>
      <family val="3"/>
      <charset val="134"/>
    </font>
    <font>
      <sz val="12"/>
      <name val="Times New Roman"/>
      <family val="1"/>
    </font>
    <font>
      <b/>
      <sz val="12"/>
      <name val="Times New Roman"/>
      <family val="1"/>
    </font>
    <font>
      <b/>
      <sz val="12"/>
      <name val="宋体"/>
      <family val="3"/>
      <charset val="134"/>
    </font>
    <font>
      <sz val="12"/>
      <color indexed="23"/>
      <name val="仿宋_GB2312"/>
      <family val="3"/>
      <charset val="134"/>
    </font>
    <font>
      <sz val="15"/>
      <color indexed="23"/>
      <name val="仿宋_GB2312"/>
      <family val="3"/>
      <charset val="134"/>
    </font>
    <font>
      <sz val="10"/>
      <name val="宋体"/>
      <family val="3"/>
      <charset val="134"/>
    </font>
    <font>
      <b/>
      <sz val="10"/>
      <name val="宋体"/>
      <family val="3"/>
      <charset val="134"/>
    </font>
  </fonts>
  <fills count="21">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5"/>
      </patternFill>
    </fill>
    <fill>
      <patternFill patternType="solid">
        <fgColor indexed="53"/>
      </patternFill>
    </fill>
    <fill>
      <patternFill patternType="solid">
        <fgColor indexed="51"/>
      </patternFill>
    </fill>
    <fill>
      <patternFill patternType="solid">
        <fgColor indexed="62"/>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s>
  <borders count="23">
    <border>
      <left/>
      <right/>
      <top/>
      <bottom/>
      <diagonal/>
    </border>
    <border>
      <left style="thin">
        <color indexed="64"/>
      </left>
      <right style="thin">
        <color indexed="0"/>
      </right>
      <top style="thin">
        <color indexed="64"/>
      </top>
      <bottom style="thin">
        <color indexed="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64"/>
      </left>
      <right/>
      <top style="thin">
        <color indexed="64"/>
      </top>
      <bottom/>
      <diagonal/>
    </border>
    <border>
      <left/>
      <right/>
      <top/>
      <bottom style="thin">
        <color indexed="64"/>
      </bottom>
      <diagonal/>
    </border>
    <border>
      <left/>
      <right style="thin">
        <color indexed="0"/>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0"/>
      </right>
      <top style="thin">
        <color indexed="64"/>
      </top>
      <bottom/>
      <diagonal/>
    </border>
    <border>
      <left style="thin">
        <color indexed="64"/>
      </left>
      <right style="thin">
        <color indexed="0"/>
      </right>
      <top/>
      <bottom/>
      <diagonal/>
    </border>
    <border>
      <left style="thin">
        <color indexed="64"/>
      </left>
      <right style="thin">
        <color indexed="0"/>
      </right>
      <top/>
      <bottom style="thin">
        <color indexed="64"/>
      </bottom>
      <diagonal/>
    </border>
    <border>
      <left style="thin">
        <color indexed="0"/>
      </left>
      <right/>
      <top style="thin">
        <color indexed="64"/>
      </top>
      <bottom style="thin">
        <color indexed="64"/>
      </bottom>
      <diagonal/>
    </border>
    <border>
      <left style="thin">
        <color indexed="0"/>
      </left>
      <right/>
      <top style="thin">
        <color indexed="64"/>
      </top>
      <bottom/>
      <diagonal/>
    </border>
    <border>
      <left style="thin">
        <color indexed="0"/>
      </left>
      <right/>
      <top/>
      <bottom style="thin">
        <color indexed="64"/>
      </bottom>
      <diagonal/>
    </border>
    <border>
      <left style="thin">
        <color indexed="0"/>
      </left>
      <right style="thin">
        <color indexed="0"/>
      </right>
      <top style="thin">
        <color indexed="64"/>
      </top>
      <bottom/>
      <diagonal/>
    </border>
    <border>
      <left style="thin">
        <color indexed="0"/>
      </left>
      <right style="thin">
        <color indexed="0"/>
      </right>
      <top/>
      <bottom/>
      <diagonal/>
    </border>
    <border>
      <left style="thin">
        <color indexed="0"/>
      </left>
      <right style="thin">
        <color indexed="0"/>
      </right>
      <top/>
      <bottom style="thin">
        <color indexed="64"/>
      </bottom>
      <diagonal/>
    </border>
    <border>
      <left/>
      <right/>
      <top style="thin">
        <color indexed="64"/>
      </top>
      <bottom/>
      <diagonal/>
    </border>
  </borders>
  <cellStyleXfs count="2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3"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8" borderId="0" applyNumberFormat="0" applyBorder="0" applyAlignment="0" applyProtection="0">
      <alignment vertical="center"/>
    </xf>
    <xf numFmtId="0" fontId="1" fillId="10" borderId="0" applyNumberFormat="0" applyBorder="0" applyAlignment="0" applyProtection="0">
      <alignment vertical="center"/>
    </xf>
    <xf numFmtId="0" fontId="5" fillId="8" borderId="0" applyNumberFormat="0" applyBorder="0" applyAlignment="0" applyProtection="0">
      <alignment vertical="center"/>
    </xf>
    <xf numFmtId="0" fontId="5" fillId="3"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19" fillId="0" borderId="0">
      <alignment vertical="center"/>
    </xf>
    <xf numFmtId="0" fontId="19" fillId="0" borderId="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2" borderId="0" applyNumberFormat="0" applyBorder="0" applyAlignment="0" applyProtection="0">
      <alignment vertical="center"/>
    </xf>
  </cellStyleXfs>
  <cellXfs count="164">
    <xf numFmtId="0" fontId="0" fillId="0" borderId="0" xfId="0">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right" vertical="center"/>
    </xf>
    <xf numFmtId="0" fontId="13" fillId="0" borderId="0" xfId="0" applyFont="1" applyFill="1">
      <alignment vertical="center"/>
    </xf>
    <xf numFmtId="3" fontId="0" fillId="0" borderId="0" xfId="0" applyNumberFormat="1" applyFill="1">
      <alignment vertical="center"/>
    </xf>
    <xf numFmtId="0" fontId="0" fillId="0" borderId="0" xfId="0" applyFill="1">
      <alignment vertical="center"/>
    </xf>
    <xf numFmtId="0" fontId="11" fillId="0" borderId="0" xfId="0" applyFont="1" applyFill="1" applyAlignment="1">
      <alignment horizontal="center" vertical="center"/>
    </xf>
    <xf numFmtId="49" fontId="13" fillId="0" borderId="2" xfId="0" applyNumberFormat="1" applyFont="1" applyFill="1" applyBorder="1" applyAlignment="1">
      <alignment horizontal="left" vertical="center"/>
    </xf>
    <xf numFmtId="0" fontId="12" fillId="0" borderId="1" xfId="0" applyFont="1" applyBorder="1" applyAlignment="1">
      <alignment horizontal="center" vertical="center"/>
    </xf>
    <xf numFmtId="0" fontId="13" fillId="0" borderId="2" xfId="0" applyNumberFormat="1" applyFont="1" applyFill="1" applyBorder="1" applyAlignment="1">
      <alignment horizontal="left" vertical="center"/>
    </xf>
    <xf numFmtId="176" fontId="13" fillId="0" borderId="2" xfId="0" applyNumberFormat="1" applyFont="1" applyFill="1" applyBorder="1" applyAlignment="1">
      <alignment horizontal="right" vertical="center"/>
    </xf>
    <xf numFmtId="177" fontId="0" fillId="0" borderId="0" xfId="0" applyNumberFormat="1">
      <alignment vertical="center"/>
    </xf>
    <xf numFmtId="177" fontId="13" fillId="17" borderId="2" xfId="0" applyNumberFormat="1" applyFont="1" applyFill="1" applyBorder="1" applyAlignment="1">
      <alignment horizontal="right" vertical="center" wrapText="1"/>
    </xf>
    <xf numFmtId="177" fontId="13" fillId="0" borderId="2" xfId="0" applyNumberFormat="1" applyFont="1" applyFill="1" applyBorder="1" applyAlignment="1">
      <alignment horizontal="right" vertical="center" wrapText="1"/>
    </xf>
    <xf numFmtId="0" fontId="0" fillId="0" borderId="0" xfId="0" applyAlignment="1">
      <alignment horizontal="center" vertical="center"/>
    </xf>
    <xf numFmtId="0" fontId="13" fillId="0" borderId="2" xfId="0" applyNumberFormat="1" applyFont="1" applyFill="1" applyBorder="1" applyAlignment="1">
      <alignment horizontal="center" vertical="center"/>
    </xf>
    <xf numFmtId="176" fontId="0" fillId="0" borderId="0" xfId="0" applyNumberFormat="1" applyBorder="1">
      <alignment vertical="center"/>
    </xf>
    <xf numFmtId="176" fontId="13" fillId="0" borderId="0" xfId="0" applyNumberFormat="1" applyFont="1" applyFill="1" applyBorder="1" applyAlignment="1">
      <alignment horizontal="right" vertical="center"/>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176" fontId="12" fillId="0" borderId="2" xfId="0" applyNumberFormat="1" applyFont="1" applyBorder="1" applyAlignment="1">
      <alignment horizontal="center" vertical="center" wrapText="1"/>
    </xf>
    <xf numFmtId="0" fontId="0" fillId="0" borderId="2" xfId="0" applyBorder="1">
      <alignment vertical="center"/>
    </xf>
    <xf numFmtId="49" fontId="13" fillId="17" borderId="2" xfId="0" applyNumberFormat="1" applyFont="1" applyFill="1" applyBorder="1" applyAlignment="1">
      <alignment horizontal="center" vertical="center"/>
    </xf>
    <xf numFmtId="0" fontId="13" fillId="17" borderId="2" xfId="0" applyNumberFormat="1" applyFont="1" applyFill="1" applyBorder="1" applyAlignment="1">
      <alignment horizontal="center" vertical="center"/>
    </xf>
    <xf numFmtId="176" fontId="13" fillId="0" borderId="2" xfId="0" applyNumberFormat="1" applyFont="1" applyFill="1" applyBorder="1" applyAlignment="1">
      <alignment horizontal="right" vertical="center" wrapText="1"/>
    </xf>
    <xf numFmtId="176" fontId="13" fillId="0" borderId="4" xfId="0" applyNumberFormat="1" applyFont="1" applyFill="1" applyBorder="1" applyAlignment="1">
      <alignment horizontal="right" vertical="center" wrapText="1"/>
    </xf>
    <xf numFmtId="0" fontId="12" fillId="0" borderId="2" xfId="0" applyNumberFormat="1" applyFont="1" applyFill="1" applyBorder="1" applyAlignment="1">
      <alignment horizontal="center" vertical="center"/>
    </xf>
    <xf numFmtId="177" fontId="12" fillId="0" borderId="2" xfId="0" applyNumberFormat="1" applyFont="1" applyFill="1" applyBorder="1" applyAlignment="1">
      <alignment horizontal="right" vertical="center" wrapText="1"/>
    </xf>
    <xf numFmtId="49" fontId="12" fillId="17" borderId="2" xfId="0" applyNumberFormat="1" applyFont="1" applyFill="1" applyBorder="1" applyAlignment="1">
      <alignment horizontal="center" vertical="center"/>
    </xf>
    <xf numFmtId="0" fontId="12" fillId="17" borderId="2" xfId="0" applyNumberFormat="1" applyFont="1" applyFill="1" applyBorder="1" applyAlignment="1">
      <alignment horizontal="center" vertical="center"/>
    </xf>
    <xf numFmtId="177" fontId="12" fillId="17" borderId="2" xfId="0" applyNumberFormat="1" applyFont="1" applyFill="1" applyBorder="1" applyAlignment="1">
      <alignment horizontal="right" vertical="center" wrapText="1"/>
    </xf>
    <xf numFmtId="0" fontId="0" fillId="17" borderId="2" xfId="0" applyFill="1" applyBorder="1">
      <alignment vertical="center"/>
    </xf>
    <xf numFmtId="0" fontId="6" fillId="17" borderId="2" xfId="0" applyFont="1" applyFill="1" applyBorder="1">
      <alignment vertical="center"/>
    </xf>
    <xf numFmtId="0" fontId="0" fillId="0" borderId="0" xfId="0" applyFill="1" applyAlignment="1">
      <alignment horizontal="center" vertical="center"/>
    </xf>
    <xf numFmtId="176" fontId="0" fillId="0" borderId="0" xfId="0" applyNumberFormat="1" applyFill="1" applyBorder="1">
      <alignment vertical="center"/>
    </xf>
    <xf numFmtId="0" fontId="16" fillId="0" borderId="0" xfId="0" applyFont="1" applyFill="1">
      <alignment vertical="center"/>
    </xf>
    <xf numFmtId="176" fontId="13" fillId="0" borderId="3"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176" fontId="12" fillId="0" borderId="5" xfId="0" applyNumberFormat="1" applyFont="1" applyFill="1" applyBorder="1" applyAlignment="1">
      <alignment horizontal="center" vertical="center"/>
    </xf>
    <xf numFmtId="176" fontId="16" fillId="0" borderId="3" xfId="0" applyNumberFormat="1" applyFont="1" applyFill="1" applyBorder="1" applyAlignment="1">
      <alignment horizontal="center" vertical="center" wrapText="1"/>
    </xf>
    <xf numFmtId="176" fontId="13" fillId="0" borderId="6" xfId="0" applyNumberFormat="1" applyFont="1" applyFill="1" applyBorder="1" applyAlignment="1">
      <alignment horizontal="center" vertical="center" wrapText="1"/>
    </xf>
    <xf numFmtId="0" fontId="0" fillId="0" borderId="0" xfId="0" applyFill="1" applyBorder="1" applyAlignment="1">
      <alignment vertical="center" shrinkToFit="1"/>
    </xf>
    <xf numFmtId="49" fontId="13" fillId="18" borderId="2" xfId="0" applyNumberFormat="1" applyFont="1" applyFill="1" applyBorder="1" applyAlignment="1">
      <alignment horizontal="center" vertical="center"/>
    </xf>
    <xf numFmtId="0" fontId="13" fillId="18" borderId="2" xfId="0" applyNumberFormat="1" applyFont="1" applyFill="1" applyBorder="1" applyAlignment="1">
      <alignment horizontal="center" vertical="center"/>
    </xf>
    <xf numFmtId="0" fontId="0" fillId="0" borderId="0" xfId="0" applyBorder="1" applyAlignment="1">
      <alignment vertical="center" shrinkToFit="1"/>
    </xf>
    <xf numFmtId="0" fontId="0" fillId="0" borderId="0" xfId="0" applyFill="1" applyBorder="1" applyAlignment="1">
      <alignment horizontal="center" vertical="center" shrinkToFit="1"/>
    </xf>
    <xf numFmtId="176" fontId="0" fillId="0" borderId="0" xfId="0" applyNumberFormat="1" applyFill="1" applyBorder="1" applyAlignment="1">
      <alignment vertical="center" shrinkToFit="1"/>
    </xf>
    <xf numFmtId="0" fontId="0" fillId="19" borderId="0" xfId="0" applyFill="1" applyBorder="1" applyAlignment="1">
      <alignment vertical="center" shrinkToFit="1"/>
    </xf>
    <xf numFmtId="0" fontId="0" fillId="19" borderId="0" xfId="0" applyFill="1" applyBorder="1" applyAlignment="1">
      <alignment horizontal="center" vertical="center" shrinkToFit="1"/>
    </xf>
    <xf numFmtId="0" fontId="0" fillId="19" borderId="0" xfId="0" applyFill="1">
      <alignment vertical="center"/>
    </xf>
    <xf numFmtId="0" fontId="0" fillId="19" borderId="0" xfId="0" applyFill="1" applyAlignment="1">
      <alignment horizontal="center" vertical="center"/>
    </xf>
    <xf numFmtId="176" fontId="16" fillId="0" borderId="2" xfId="0" applyNumberFormat="1" applyFont="1" applyFill="1" applyBorder="1" applyAlignment="1">
      <alignment horizontal="right" vertical="center" shrinkToFit="1"/>
    </xf>
    <xf numFmtId="176" fontId="16" fillId="20" borderId="2" xfId="0" applyNumberFormat="1" applyFont="1" applyFill="1" applyBorder="1" applyAlignment="1">
      <alignment vertical="center" shrinkToFit="1"/>
    </xf>
    <xf numFmtId="176" fontId="16" fillId="0" borderId="2" xfId="0" applyNumberFormat="1" applyFont="1" applyFill="1" applyBorder="1" applyAlignment="1">
      <alignment vertical="center" shrinkToFit="1"/>
    </xf>
    <xf numFmtId="176" fontId="2" fillId="0" borderId="2" xfId="20" applyNumberFormat="1" applyFont="1" applyFill="1" applyBorder="1" applyAlignment="1">
      <alignment horizontal="center" vertical="center" shrinkToFit="1"/>
    </xf>
    <xf numFmtId="176" fontId="16" fillId="0" borderId="2" xfId="0" applyNumberFormat="1" applyFont="1" applyFill="1" applyBorder="1" applyAlignment="1">
      <alignment horizontal="center" vertical="center" shrinkToFit="1"/>
    </xf>
    <xf numFmtId="0" fontId="16" fillId="19" borderId="2" xfId="0" applyFont="1" applyFill="1" applyBorder="1" applyAlignment="1">
      <alignment vertical="center" shrinkToFit="1"/>
    </xf>
    <xf numFmtId="0" fontId="16" fillId="19" borderId="2"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2" fillId="0" borderId="2" xfId="0" applyNumberFormat="1" applyFont="1" applyFill="1" applyBorder="1" applyAlignment="1">
      <alignment horizontal="center" vertical="center" shrinkToFit="1"/>
    </xf>
    <xf numFmtId="176" fontId="15" fillId="0" borderId="2" xfId="0" applyNumberFormat="1" applyFont="1" applyFill="1" applyBorder="1" applyAlignment="1">
      <alignment horizontal="right" vertical="center" shrinkToFit="1"/>
    </xf>
    <xf numFmtId="176" fontId="15" fillId="20" borderId="2" xfId="0" applyNumberFormat="1" applyFont="1" applyFill="1" applyBorder="1" applyAlignment="1">
      <alignment horizontal="right" vertical="center" shrinkToFit="1"/>
    </xf>
    <xf numFmtId="176" fontId="15" fillId="20" borderId="2" xfId="0" applyNumberFormat="1" applyFont="1" applyFill="1" applyBorder="1" applyAlignment="1">
      <alignment horizontal="center" vertical="center" shrinkToFit="1"/>
    </xf>
    <xf numFmtId="0" fontId="6" fillId="0" borderId="0" xfId="0" applyFont="1" applyFill="1" applyBorder="1" applyAlignment="1">
      <alignment vertical="center" shrinkToFit="1"/>
    </xf>
    <xf numFmtId="176" fontId="15" fillId="20" borderId="2" xfId="0" applyNumberFormat="1" applyFont="1" applyFill="1" applyBorder="1" applyAlignment="1">
      <alignment vertical="center" shrinkToFit="1"/>
    </xf>
    <xf numFmtId="176" fontId="15" fillId="18" borderId="2" xfId="0" applyNumberFormat="1" applyFont="1" applyFill="1" applyBorder="1" applyAlignment="1">
      <alignment horizontal="right" vertical="center" wrapText="1"/>
    </xf>
    <xf numFmtId="0" fontId="20" fillId="18" borderId="2"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23" fillId="0" borderId="7" xfId="0" applyFont="1" applyBorder="1" applyAlignment="1">
      <alignment horizontal="left" vertical="center"/>
    </xf>
    <xf numFmtId="178" fontId="23" fillId="0" borderId="0" xfId="0" applyNumberFormat="1" applyFont="1" applyAlignment="1">
      <alignment horizontal="center" vertical="center"/>
    </xf>
    <xf numFmtId="0" fontId="23" fillId="0" borderId="0" xfId="0" applyFont="1">
      <alignment vertical="center"/>
    </xf>
    <xf numFmtId="0" fontId="19" fillId="0" borderId="2" xfId="0" applyFont="1" applyBorder="1" applyAlignment="1">
      <alignment horizontal="center" vertical="center" wrapText="1"/>
    </xf>
    <xf numFmtId="178" fontId="24" fillId="0" borderId="2" xfId="0" applyNumberFormat="1" applyFont="1" applyBorder="1" applyAlignment="1">
      <alignment horizontal="center" vertical="center" wrapText="1"/>
    </xf>
    <xf numFmtId="178" fontId="0" fillId="0" borderId="2" xfId="0" applyNumberFormat="1" applyFont="1" applyBorder="1" applyAlignment="1">
      <alignment horizontal="center" vertical="center" wrapText="1"/>
    </xf>
    <xf numFmtId="178" fontId="19" fillId="0" borderId="2" xfId="0" applyNumberFormat="1" applyFont="1" applyBorder="1" applyAlignment="1">
      <alignment horizontal="center" vertical="center" wrapText="1"/>
    </xf>
    <xf numFmtId="0" fontId="19" fillId="0" borderId="2" xfId="0" applyFont="1" applyBorder="1" applyAlignment="1">
      <alignment horizontal="center" vertical="center"/>
    </xf>
    <xf numFmtId="0" fontId="24" fillId="0" borderId="0" xfId="0" applyFont="1" applyAlignment="1">
      <alignment vertical="center" wrapText="1"/>
    </xf>
    <xf numFmtId="0" fontId="24" fillId="0" borderId="0" xfId="0" applyFont="1">
      <alignment vertical="center"/>
    </xf>
    <xf numFmtId="0" fontId="25" fillId="0" borderId="2" xfId="0" applyFont="1" applyBorder="1" applyAlignment="1">
      <alignment vertical="center" wrapText="1"/>
    </xf>
    <xf numFmtId="176" fontId="25" fillId="0" borderId="2" xfId="0" applyNumberFormat="1" applyFont="1" applyBorder="1" applyAlignment="1">
      <alignment horizontal="center" vertical="center" wrapText="1"/>
    </xf>
    <xf numFmtId="10" fontId="25" fillId="0" borderId="2" xfId="0" applyNumberFormat="1" applyFont="1" applyBorder="1" applyAlignment="1">
      <alignment horizontal="center" vertical="center" wrapText="1"/>
    </xf>
    <xf numFmtId="0" fontId="25" fillId="0" borderId="0" xfId="0" applyFont="1" applyAlignment="1">
      <alignment vertical="center" wrapText="1"/>
    </xf>
    <xf numFmtId="0" fontId="25" fillId="0" borderId="0" xfId="0" applyFont="1">
      <alignment vertical="center"/>
    </xf>
    <xf numFmtId="0" fontId="19" fillId="0" borderId="2" xfId="0" applyFont="1" applyBorder="1">
      <alignment vertical="center"/>
    </xf>
    <xf numFmtId="176" fontId="24" fillId="0" borderId="2" xfId="0" applyNumberFormat="1" applyFont="1" applyBorder="1" applyAlignment="1">
      <alignment horizontal="center" vertical="center"/>
    </xf>
    <xf numFmtId="10" fontId="24" fillId="0" borderId="2" xfId="0" applyNumberFormat="1" applyFont="1" applyBorder="1" applyAlignment="1">
      <alignment horizontal="center" vertical="center"/>
    </xf>
    <xf numFmtId="0" fontId="24" fillId="0" borderId="2" xfId="0" applyFont="1" applyBorder="1">
      <alignment vertical="center"/>
    </xf>
    <xf numFmtId="0" fontId="19" fillId="0" borderId="2" xfId="0" applyFont="1" applyBorder="1" applyAlignment="1">
      <alignment horizontal="left" vertical="center" wrapText="1"/>
    </xf>
    <xf numFmtId="178" fontId="24" fillId="0" borderId="0" xfId="0" applyNumberFormat="1" applyFont="1" applyAlignment="1">
      <alignment horizontal="center" vertical="center"/>
    </xf>
    <xf numFmtId="178" fontId="0" fillId="0" borderId="0" xfId="0" applyNumberFormat="1" applyAlignment="1">
      <alignment horizontal="center" vertical="center"/>
    </xf>
    <xf numFmtId="0" fontId="0" fillId="0" borderId="2" xfId="0" applyBorder="1" applyAlignment="1">
      <alignment horizontal="center" vertical="center"/>
    </xf>
    <xf numFmtId="10" fontId="0" fillId="0" borderId="2" xfId="0" applyNumberFormat="1" applyBorder="1">
      <alignment vertical="center"/>
    </xf>
    <xf numFmtId="0" fontId="0" fillId="0" borderId="2" xfId="0" applyFill="1" applyBorder="1">
      <alignment vertical="center"/>
    </xf>
    <xf numFmtId="0" fontId="1" fillId="0" borderId="2" xfId="0" applyFont="1" applyFill="1" applyBorder="1">
      <alignment vertical="center"/>
    </xf>
    <xf numFmtId="0" fontId="28" fillId="0" borderId="0" xfId="0" applyFont="1">
      <alignment vertical="center"/>
    </xf>
    <xf numFmtId="0" fontId="19" fillId="0" borderId="0" xfId="19">
      <alignment vertical="center"/>
    </xf>
    <xf numFmtId="0" fontId="29" fillId="0" borderId="2" xfId="19" applyFont="1" applyBorder="1">
      <alignment vertical="center"/>
    </xf>
    <xf numFmtId="0" fontId="29" fillId="0" borderId="2" xfId="19" applyFont="1" applyBorder="1" applyAlignment="1">
      <alignment horizontal="left" vertical="center" wrapText="1"/>
    </xf>
    <xf numFmtId="0" fontId="29" fillId="0" borderId="2" xfId="19" applyFont="1" applyBorder="1" applyAlignment="1">
      <alignment horizontal="center" vertical="center" wrapText="1"/>
    </xf>
    <xf numFmtId="0" fontId="29" fillId="0" borderId="2" xfId="19" applyFont="1" applyBorder="1" applyAlignment="1">
      <alignment vertical="center" wrapText="1"/>
    </xf>
    <xf numFmtId="0" fontId="19" fillId="0" borderId="0" xfId="19" applyAlignment="1">
      <alignment horizontal="left" vertical="center" wrapText="1"/>
    </xf>
    <xf numFmtId="0" fontId="19" fillId="0" borderId="0" xfId="19" applyAlignment="1">
      <alignment vertical="center" wrapText="1"/>
    </xf>
    <xf numFmtId="179" fontId="0" fillId="0" borderId="0" xfId="0" applyNumberFormat="1">
      <alignment vertical="center"/>
    </xf>
    <xf numFmtId="179" fontId="0" fillId="0" borderId="2" xfId="0" applyNumberFormat="1" applyBorder="1">
      <alignment vertical="center"/>
    </xf>
    <xf numFmtId="180" fontId="0" fillId="0" borderId="2" xfId="0" applyNumberFormat="1" applyBorder="1">
      <alignment vertical="center"/>
    </xf>
    <xf numFmtId="0" fontId="0" fillId="0" borderId="0" xfId="0" applyAlignment="1">
      <alignment vertical="top" wrapText="1"/>
    </xf>
    <xf numFmtId="9" fontId="29" fillId="0" borderId="2" xfId="19" applyNumberFormat="1" applyFont="1" applyBorder="1" applyAlignment="1">
      <alignment vertical="center" wrapText="1"/>
    </xf>
    <xf numFmtId="9" fontId="29" fillId="0" borderId="2" xfId="19" applyNumberFormat="1" applyFont="1" applyBorder="1" applyAlignment="1">
      <alignment horizontal="right" vertical="center" wrapText="1"/>
    </xf>
    <xf numFmtId="0" fontId="0" fillId="0" borderId="3" xfId="0" applyBorder="1" applyAlignment="1">
      <alignment horizontal="center" vertical="center"/>
    </xf>
    <xf numFmtId="0" fontId="0" fillId="0" borderId="11" xfId="0" applyBorder="1" applyAlignment="1">
      <alignment horizontal="center" vertical="center"/>
    </xf>
    <xf numFmtId="0" fontId="27" fillId="0" borderId="2" xfId="0" applyFont="1" applyBorder="1" applyAlignment="1">
      <alignment horizontal="left" vertical="top" wrapText="1"/>
    </xf>
    <xf numFmtId="0" fontId="27" fillId="0" borderId="2" xfId="0" applyFont="1" applyBorder="1" applyAlignment="1">
      <alignment horizontal="left" vertical="top"/>
    </xf>
    <xf numFmtId="0" fontId="27" fillId="0" borderId="2" xfId="0" applyFont="1" applyBorder="1" applyAlignment="1">
      <alignment horizontal="left" vertical="center" wrapText="1"/>
    </xf>
    <xf numFmtId="0" fontId="27" fillId="0" borderId="2" xfId="0" applyFont="1" applyBorder="1" applyAlignment="1">
      <alignment horizontal="left"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14" fillId="0" borderId="0" xfId="0" applyFont="1" applyAlignment="1">
      <alignment horizontal="center" vertical="center"/>
    </xf>
    <xf numFmtId="0" fontId="17" fillId="0" borderId="0" xfId="0" applyFont="1" applyFill="1" applyAlignment="1">
      <alignment horizontal="center" vertical="center"/>
    </xf>
    <xf numFmtId="176" fontId="17" fillId="0" borderId="0" xfId="0" applyNumberFormat="1" applyFont="1" applyFill="1" applyBorder="1" applyAlignment="1">
      <alignment horizontal="center" vertical="center"/>
    </xf>
    <xf numFmtId="0" fontId="18" fillId="0" borderId="0" xfId="0" applyFont="1" applyFill="1" applyAlignment="1">
      <alignment horizontal="center" vertical="center"/>
    </xf>
    <xf numFmtId="0" fontId="0" fillId="0" borderId="7" xfId="0" applyFill="1" applyBorder="1" applyAlignment="1">
      <alignment horizontal="center" vertical="center"/>
    </xf>
    <xf numFmtId="176" fontId="13" fillId="0" borderId="2"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2" xfId="0"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6" fontId="13" fillId="0" borderId="3" xfId="0" applyNumberFormat="1" applyFont="1" applyFill="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4"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24" fillId="0" borderId="0" xfId="0" applyFont="1" applyBorder="1" applyAlignment="1">
      <alignment horizontal="left" vertical="center"/>
    </xf>
    <xf numFmtId="0" fontId="21" fillId="0" borderId="0" xfId="0" applyFont="1" applyAlignment="1">
      <alignment horizontal="center" vertical="center"/>
    </xf>
    <xf numFmtId="0" fontId="23" fillId="0" borderId="7" xfId="0" applyFont="1" applyBorder="1" applyAlignment="1">
      <alignment horizontal="right" vertical="center"/>
    </xf>
    <xf numFmtId="0" fontId="23" fillId="0" borderId="0" xfId="0" applyFont="1" applyBorder="1" applyAlignment="1">
      <alignment horizontal="right" vertical="center"/>
    </xf>
    <xf numFmtId="0" fontId="29" fillId="0" borderId="22" xfId="19" applyFont="1" applyBorder="1" applyAlignment="1">
      <alignment horizontal="left" vertical="top" wrapText="1"/>
    </xf>
    <xf numFmtId="0" fontId="29" fillId="0" borderId="22" xfId="19" applyFont="1" applyBorder="1" applyAlignment="1">
      <alignment horizontal="left" vertical="top"/>
    </xf>
    <xf numFmtId="0" fontId="26" fillId="0" borderId="0" xfId="19" applyFont="1" applyAlignment="1">
      <alignment horizontal="center" vertical="center"/>
    </xf>
    <xf numFmtId="0" fontId="30" fillId="0" borderId="4" xfId="19" applyFont="1" applyBorder="1" applyAlignment="1">
      <alignment horizontal="left" vertical="center" wrapText="1"/>
    </xf>
    <xf numFmtId="0" fontId="30" fillId="0" borderId="10" xfId="19" applyFont="1" applyBorder="1" applyAlignment="1">
      <alignment horizontal="left" vertical="center" wrapText="1"/>
    </xf>
    <xf numFmtId="0" fontId="30" fillId="0" borderId="9" xfId="19" applyFont="1" applyBorder="1" applyAlignment="1">
      <alignment horizontal="left" vertical="center" wrapText="1"/>
    </xf>
    <xf numFmtId="0" fontId="29" fillId="0" borderId="2" xfId="19" applyFont="1" applyBorder="1" applyAlignment="1">
      <alignment horizontal="left" vertical="center" wrapText="1"/>
    </xf>
    <xf numFmtId="0" fontId="29" fillId="0" borderId="2" xfId="19" applyFont="1" applyBorder="1" applyAlignment="1">
      <alignment horizontal="center" vertical="center" wrapText="1"/>
    </xf>
  </cellXfs>
  <cellStyles count="27">
    <cellStyle name="20% - 强调文字颜色 1" xfId="1"/>
    <cellStyle name="20% - 强调文字颜色 2" xfId="2"/>
    <cellStyle name="20% - 强调文字颜色 3" xfId="3"/>
    <cellStyle name="20% - 强调文字颜色 4" xfId="4"/>
    <cellStyle name="20% - 强调文字颜色 5" xfId="5"/>
    <cellStyle name="20% - 强调文字颜色 6" xfId="6"/>
    <cellStyle name="40% - 强调文字颜色 1" xfId="7"/>
    <cellStyle name="40% - 强调文字颜色 2" xfId="8"/>
    <cellStyle name="40% - 强调文字颜色 3" xfId="9"/>
    <cellStyle name="40% - 强调文字颜色 4" xfId="10"/>
    <cellStyle name="40% - 强调文字颜色 5" xfId="11"/>
    <cellStyle name="40% - 强调文字颜色 6" xfId="12"/>
    <cellStyle name="60% - 强调文字颜色 1" xfId="13"/>
    <cellStyle name="60% - 强调文字颜色 2" xfId="14"/>
    <cellStyle name="60% - 强调文字颜色 3" xfId="15"/>
    <cellStyle name="60% - 强调文字颜色 4" xfId="16"/>
    <cellStyle name="60% - 强调文字颜色 5" xfId="17"/>
    <cellStyle name="60% - 强调文字颜色 6" xfId="18"/>
    <cellStyle name="常规" xfId="0" builtinId="0"/>
    <cellStyle name="常规 2" xfId="19"/>
    <cellStyle name="常规 3" xfId="20"/>
    <cellStyle name="强调文字颜色 1" xfId="21"/>
    <cellStyle name="强调文字颜色 2" xfId="22"/>
    <cellStyle name="强调文字颜色 3" xfId="23"/>
    <cellStyle name="强调文字颜色 4" xfId="24"/>
    <cellStyle name="强调文字颜色 5" xfId="25"/>
    <cellStyle name="强调文字颜色 6"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9" sqref="A9"/>
    </sheetView>
  </sheetViews>
  <sheetFormatPr defaultRowHeight="13.5"/>
  <cols>
    <col min="1" max="1" width="103.75" customWidth="1"/>
  </cols>
  <sheetData>
    <row r="1" spans="1:1" ht="230.25" customHeight="1">
      <c r="A1" s="109" t="s">
        <v>209</v>
      </c>
    </row>
    <row r="2" spans="1:1" ht="147" customHeight="1">
      <c r="A2" s="109" t="s">
        <v>204</v>
      </c>
    </row>
  </sheetData>
  <phoneticPr fontId="22" type="noConversion"/>
  <pageMargins left="0.7" right="0.7" top="0.75" bottom="0.75" header="0.3" footer="0.3"/>
  <pageSetup paperSize="9" orientation="portrait"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showGridLines="0" showZeros="0" workbookViewId="0">
      <selection activeCell="B20" sqref="B20"/>
    </sheetView>
  </sheetViews>
  <sheetFormatPr defaultRowHeight="13.5"/>
  <cols>
    <col min="1" max="1" width="104.25" customWidth="1"/>
  </cols>
  <sheetData>
    <row r="1" spans="1:1" ht="28.5" customHeight="1"/>
    <row r="2" spans="1:1" ht="28.5" customHeight="1"/>
    <row r="3" spans="1:1" ht="28.5" customHeight="1"/>
    <row r="4" spans="1:1" ht="28.5" customHeight="1"/>
    <row r="5" spans="1:1" ht="22.5" customHeight="1">
      <c r="A5" s="3" t="s">
        <v>1</v>
      </c>
    </row>
    <row r="6" spans="1:1" ht="45" customHeight="1">
      <c r="A6" s="1" t="s">
        <v>26</v>
      </c>
    </row>
    <row r="7" spans="1:1" ht="41.25" customHeight="1">
      <c r="A7" s="2" t="s">
        <v>0</v>
      </c>
    </row>
    <row r="8" spans="1:1" ht="23.25" customHeight="1"/>
    <row r="9" spans="1:1" ht="18" customHeight="1"/>
    <row r="10" spans="1:1" ht="18" customHeight="1"/>
    <row r="11" spans="1:1" ht="33.75" customHeight="1">
      <c r="A11" s="10" t="s">
        <v>58</v>
      </c>
    </row>
    <row r="12" spans="1:1" ht="9.75" customHeight="1"/>
    <row r="13" spans="1:1" ht="9.75" customHeight="1"/>
    <row r="14" spans="1:1" ht="23.25" customHeight="1">
      <c r="A14" s="4" t="s">
        <v>2</v>
      </c>
    </row>
    <row r="20" spans="1:1" s="9" customFormat="1">
      <c r="A20" s="8"/>
    </row>
  </sheetData>
  <sheetProtection formatCells="0" formatColumns="0" formatRows="0"/>
  <phoneticPr fontId="2" type="noConversion"/>
  <printOptions horizontalCentered="1"/>
  <pageMargins left="0.70866141732283472" right="0.70866141732283472" top="0.74803149606299213" bottom="0.74803149606299213" header="0.31496062992125984" footer="0.31496062992125984"/>
  <pageSetup paperSize="9" orientation="portrait" horizontalDpi="100" verticalDpi="1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topLeftCell="A16" workbookViewId="0">
      <selection activeCell="A21" sqref="A21:H21"/>
    </sheetView>
  </sheetViews>
  <sheetFormatPr defaultRowHeight="13.5"/>
  <cols>
    <col min="1" max="1" width="6.5" customWidth="1"/>
    <col min="2" max="2" width="40.75" customWidth="1"/>
    <col min="3" max="3" width="13" customWidth="1"/>
    <col min="4" max="4" width="7.375" customWidth="1"/>
    <col min="5" max="5" width="36" customWidth="1"/>
    <col min="6" max="6" width="22.25" customWidth="1"/>
    <col min="7" max="7" width="12.625" customWidth="1"/>
    <col min="8" max="8" width="14.375" customWidth="1"/>
    <col min="10" max="10" width="9.5" bestFit="1" customWidth="1"/>
  </cols>
  <sheetData>
    <row r="1" spans="1:10" ht="41.25" customHeight="1">
      <c r="B1" s="118" t="s">
        <v>143</v>
      </c>
      <c r="C1" s="118"/>
      <c r="D1" s="118"/>
      <c r="E1" s="118"/>
      <c r="F1" s="118"/>
      <c r="G1" s="118"/>
      <c r="H1" s="118"/>
    </row>
    <row r="2" spans="1:10">
      <c r="F2" s="119" t="s">
        <v>144</v>
      </c>
      <c r="G2" s="119"/>
      <c r="H2" s="119"/>
    </row>
    <row r="3" spans="1:10" ht="26.25" customHeight="1">
      <c r="A3" s="120" t="s">
        <v>145</v>
      </c>
      <c r="B3" s="120"/>
      <c r="C3" s="120"/>
      <c r="D3" s="121" t="s">
        <v>146</v>
      </c>
      <c r="E3" s="122"/>
      <c r="F3" s="123"/>
      <c r="G3" s="124" t="s">
        <v>147</v>
      </c>
      <c r="H3" s="112" t="s">
        <v>148</v>
      </c>
    </row>
    <row r="4" spans="1:10" ht="27" customHeight="1">
      <c r="A4" s="94" t="s">
        <v>149</v>
      </c>
      <c r="B4" s="94" t="s">
        <v>150</v>
      </c>
      <c r="C4" s="94" t="s">
        <v>151</v>
      </c>
      <c r="D4" s="94" t="s">
        <v>149</v>
      </c>
      <c r="E4" s="94" t="s">
        <v>150</v>
      </c>
      <c r="F4" s="94" t="s">
        <v>151</v>
      </c>
      <c r="G4" s="125"/>
      <c r="H4" s="113"/>
    </row>
    <row r="5" spans="1:10" ht="23.25" customHeight="1">
      <c r="A5" s="94">
        <v>1</v>
      </c>
      <c r="B5" s="25" t="s">
        <v>152</v>
      </c>
      <c r="C5" s="107">
        <v>4698.4888000000001</v>
      </c>
      <c r="D5" s="94">
        <v>1</v>
      </c>
      <c r="E5" s="25" t="s">
        <v>153</v>
      </c>
      <c r="F5" s="107">
        <v>4079.9427999999998</v>
      </c>
      <c r="G5" s="95">
        <f>F5/F17</f>
        <v>0.45340310919762433</v>
      </c>
      <c r="H5" s="25"/>
    </row>
    <row r="6" spans="1:10" ht="23.25" customHeight="1">
      <c r="A6" s="94">
        <v>2</v>
      </c>
      <c r="B6" s="25" t="s">
        <v>154</v>
      </c>
      <c r="C6" s="107"/>
      <c r="D6" s="94">
        <v>2</v>
      </c>
      <c r="E6" s="25" t="s">
        <v>155</v>
      </c>
      <c r="F6" s="107">
        <v>4300</v>
      </c>
      <c r="G6" s="95">
        <f>F6/F17</f>
        <v>0.47785801544810497</v>
      </c>
      <c r="H6" s="25"/>
    </row>
    <row r="7" spans="1:10" ht="23.25" customHeight="1">
      <c r="A7" s="94">
        <v>3</v>
      </c>
      <c r="B7" s="25" t="s">
        <v>156</v>
      </c>
      <c r="C7" s="107">
        <v>4300</v>
      </c>
      <c r="D7" s="94">
        <v>3</v>
      </c>
      <c r="E7" s="25" t="s">
        <v>157</v>
      </c>
      <c r="F7" s="107"/>
      <c r="G7" s="95"/>
      <c r="H7" s="25"/>
    </row>
    <row r="8" spans="1:10" ht="23.25" customHeight="1">
      <c r="A8" s="94">
        <v>4</v>
      </c>
      <c r="B8" s="25" t="s">
        <v>158</v>
      </c>
      <c r="C8" s="107"/>
      <c r="D8" s="94">
        <v>4</v>
      </c>
      <c r="E8" s="25" t="s">
        <v>159</v>
      </c>
      <c r="F8" s="107"/>
      <c r="G8" s="95"/>
      <c r="H8" s="25"/>
    </row>
    <row r="9" spans="1:10" ht="23.25" customHeight="1">
      <c r="A9" s="94">
        <v>5</v>
      </c>
      <c r="B9" s="25" t="s">
        <v>160</v>
      </c>
      <c r="C9" s="107"/>
      <c r="D9" s="94">
        <v>5</v>
      </c>
      <c r="E9" s="25" t="s">
        <v>161</v>
      </c>
      <c r="F9" s="107">
        <v>43.975700000000003</v>
      </c>
      <c r="G9" s="95">
        <f>F9/F17</f>
        <v>4.887009472079356E-3</v>
      </c>
      <c r="H9" s="25"/>
    </row>
    <row r="10" spans="1:10" ht="23.25" customHeight="1">
      <c r="A10" s="94"/>
      <c r="B10" s="25"/>
      <c r="C10" s="107"/>
      <c r="D10" s="94">
        <v>6</v>
      </c>
      <c r="E10" s="25" t="s">
        <v>162</v>
      </c>
      <c r="F10" s="107">
        <v>144.9211</v>
      </c>
      <c r="G10" s="95">
        <f>F10/F17</f>
        <v>1.6105048661059621E-2</v>
      </c>
      <c r="H10" s="25"/>
    </row>
    <row r="11" spans="1:10" ht="23.25" customHeight="1">
      <c r="A11" s="94"/>
      <c r="B11" s="25"/>
      <c r="C11" s="107"/>
      <c r="D11" s="94">
        <v>7</v>
      </c>
      <c r="E11" s="25" t="s">
        <v>163</v>
      </c>
      <c r="F11" s="107"/>
      <c r="G11" s="95"/>
      <c r="H11" s="25"/>
    </row>
    <row r="12" spans="1:10" ht="23.25" customHeight="1">
      <c r="A12" s="94"/>
      <c r="B12" s="25"/>
      <c r="C12" s="107"/>
      <c r="D12" s="94">
        <v>8</v>
      </c>
      <c r="E12" s="96" t="s">
        <v>164</v>
      </c>
      <c r="F12" s="107"/>
      <c r="G12" s="95"/>
      <c r="H12" s="25"/>
    </row>
    <row r="13" spans="1:10" ht="23.25" customHeight="1">
      <c r="A13" s="94"/>
      <c r="B13" s="25"/>
      <c r="C13" s="107"/>
      <c r="D13" s="94">
        <v>9</v>
      </c>
      <c r="E13" s="96" t="s">
        <v>165</v>
      </c>
      <c r="F13" s="107"/>
      <c r="G13" s="95"/>
      <c r="H13" s="25"/>
    </row>
    <row r="14" spans="1:10" ht="23.25" customHeight="1">
      <c r="A14" s="94"/>
      <c r="B14" s="25"/>
      <c r="C14" s="107"/>
      <c r="D14" s="94">
        <v>10</v>
      </c>
      <c r="E14" s="96" t="s">
        <v>166</v>
      </c>
      <c r="F14" s="107"/>
      <c r="G14" s="95"/>
      <c r="H14" s="25"/>
      <c r="J14" s="106"/>
    </row>
    <row r="15" spans="1:10" ht="23.25" customHeight="1">
      <c r="A15" s="94"/>
      <c r="B15" s="25"/>
      <c r="C15" s="107"/>
      <c r="D15" s="94">
        <v>11</v>
      </c>
      <c r="E15" s="96" t="s">
        <v>167</v>
      </c>
      <c r="F15" s="107">
        <v>429.54919999999998</v>
      </c>
      <c r="G15" s="95">
        <f>F15/F17</f>
        <v>4.773570424402817E-2</v>
      </c>
      <c r="H15" s="25"/>
    </row>
    <row r="16" spans="1:10" ht="23.25" customHeight="1">
      <c r="A16" s="94"/>
      <c r="B16" s="25"/>
      <c r="C16" s="107"/>
      <c r="D16" s="94">
        <v>12</v>
      </c>
      <c r="E16" s="96" t="s">
        <v>168</v>
      </c>
      <c r="F16" s="107">
        <v>0.1</v>
      </c>
      <c r="G16" s="108">
        <f>F16/F17</f>
        <v>1.1112977103444302E-5</v>
      </c>
      <c r="H16" s="25"/>
    </row>
    <row r="17" spans="1:8" ht="23.25" customHeight="1">
      <c r="A17" s="94">
        <v>6</v>
      </c>
      <c r="B17" s="25" t="s">
        <v>169</v>
      </c>
      <c r="C17" s="107">
        <f>(SUM(C5:C16))</f>
        <v>8998.4887999999992</v>
      </c>
      <c r="D17" s="94">
        <v>13</v>
      </c>
      <c r="E17" s="96" t="s">
        <v>170</v>
      </c>
      <c r="F17" s="107">
        <f>SUM(F5:F16)</f>
        <v>8998.488800000001</v>
      </c>
      <c r="G17" s="25"/>
      <c r="H17" s="25"/>
    </row>
    <row r="18" spans="1:8" ht="23.25" customHeight="1">
      <c r="A18" s="94">
        <v>7</v>
      </c>
      <c r="B18" s="25" t="s">
        <v>171</v>
      </c>
      <c r="C18" s="107"/>
      <c r="D18" s="94">
        <v>14</v>
      </c>
      <c r="E18" s="96" t="s">
        <v>172</v>
      </c>
      <c r="F18" s="107"/>
      <c r="G18" s="25"/>
      <c r="H18" s="25"/>
    </row>
    <row r="19" spans="1:8" ht="23.25" customHeight="1">
      <c r="A19" s="94">
        <v>8</v>
      </c>
      <c r="B19" s="25" t="s">
        <v>173</v>
      </c>
      <c r="C19" s="107">
        <f>(C17)</f>
        <v>8998.4887999999992</v>
      </c>
      <c r="D19" s="94">
        <v>15</v>
      </c>
      <c r="E19" s="97" t="s">
        <v>174</v>
      </c>
      <c r="F19" s="107">
        <f>F17</f>
        <v>8998.488800000001</v>
      </c>
      <c r="G19" s="25"/>
      <c r="H19" s="25"/>
    </row>
    <row r="20" spans="1:8" ht="63.75" customHeight="1">
      <c r="A20" s="116" t="s">
        <v>203</v>
      </c>
      <c r="B20" s="117"/>
      <c r="C20" s="117"/>
      <c r="D20" s="117"/>
      <c r="E20" s="117"/>
      <c r="F20" s="117"/>
      <c r="G20" s="117"/>
      <c r="H20" s="117"/>
    </row>
    <row r="21" spans="1:8" ht="69.75" customHeight="1">
      <c r="A21" s="116" t="s">
        <v>218</v>
      </c>
      <c r="B21" s="117"/>
      <c r="C21" s="117"/>
      <c r="D21" s="117"/>
      <c r="E21" s="117"/>
      <c r="F21" s="117"/>
      <c r="G21" s="117"/>
      <c r="H21" s="117"/>
    </row>
    <row r="22" spans="1:8" ht="74.25" customHeight="1">
      <c r="A22" s="116" t="s">
        <v>217</v>
      </c>
      <c r="B22" s="117"/>
      <c r="C22" s="117"/>
      <c r="D22" s="117"/>
      <c r="E22" s="117"/>
      <c r="F22" s="117"/>
      <c r="G22" s="117"/>
      <c r="H22" s="117"/>
    </row>
    <row r="23" spans="1:8" ht="81" customHeight="1">
      <c r="A23" s="114" t="s">
        <v>216</v>
      </c>
      <c r="B23" s="115"/>
      <c r="C23" s="115"/>
      <c r="D23" s="115"/>
      <c r="E23" s="115"/>
      <c r="F23" s="115"/>
      <c r="G23" s="115"/>
      <c r="H23" s="115"/>
    </row>
    <row r="24" spans="1:8" ht="81" customHeight="1">
      <c r="A24" s="114" t="s">
        <v>214</v>
      </c>
      <c r="B24" s="115"/>
      <c r="C24" s="115"/>
      <c r="D24" s="115"/>
      <c r="E24" s="115"/>
      <c r="F24" s="115"/>
      <c r="G24" s="115"/>
      <c r="H24" s="115"/>
    </row>
    <row r="25" spans="1:8" ht="86.25" customHeight="1">
      <c r="A25" s="98"/>
    </row>
    <row r="27" spans="1:8" ht="19.5">
      <c r="A27" s="98"/>
    </row>
  </sheetData>
  <mergeCells count="11">
    <mergeCell ref="B1:H1"/>
    <mergeCell ref="F2:H2"/>
    <mergeCell ref="A3:C3"/>
    <mergeCell ref="D3:F3"/>
    <mergeCell ref="G3:G4"/>
    <mergeCell ref="H3:H4"/>
    <mergeCell ref="A23:H23"/>
    <mergeCell ref="A24:H24"/>
    <mergeCell ref="A20:H20"/>
    <mergeCell ref="A21:H21"/>
    <mergeCell ref="A22:H22"/>
  </mergeCells>
  <phoneticPr fontId="22" type="noConversion"/>
  <pageMargins left="0.7" right="0.7" top="0.75" bottom="0.75" header="0.3" footer="0.3"/>
  <pageSetup paperSize="9" scale="83" orientation="landscape" verticalDpi="18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showZeros="0" workbookViewId="0">
      <selection activeCell="K28" sqref="K28"/>
    </sheetView>
  </sheetViews>
  <sheetFormatPr defaultRowHeight="13.5"/>
  <cols>
    <col min="1" max="1" width="20.75" customWidth="1"/>
    <col min="2" max="2" width="11.625" style="18" customWidth="1"/>
    <col min="3" max="3" width="21.25" style="18" customWidth="1"/>
    <col min="4" max="4" width="14.25" style="15" customWidth="1"/>
    <col min="5" max="5" width="13" customWidth="1"/>
    <col min="6" max="6" width="13.75" customWidth="1"/>
  </cols>
  <sheetData>
    <row r="1" spans="1:6" ht="45.75" customHeight="1"/>
    <row r="2" spans="1:6" ht="27" customHeight="1">
      <c r="A2" s="126" t="s">
        <v>24</v>
      </c>
      <c r="B2" s="126"/>
      <c r="C2" s="126"/>
      <c r="D2" s="126"/>
      <c r="E2" s="126"/>
      <c r="F2" s="126"/>
    </row>
    <row r="3" spans="1:6" ht="23.25" customHeight="1">
      <c r="A3" s="7" t="s">
        <v>83</v>
      </c>
      <c r="B3"/>
      <c r="C3"/>
      <c r="D3" s="20"/>
      <c r="E3" s="20"/>
      <c r="F3" s="21" t="s">
        <v>81</v>
      </c>
    </row>
    <row r="4" spans="1:6" ht="27" customHeight="1">
      <c r="A4" s="22" t="s">
        <v>5</v>
      </c>
      <c r="B4" s="22" t="s">
        <v>6</v>
      </c>
      <c r="C4" s="23" t="s">
        <v>7</v>
      </c>
      <c r="D4" s="24" t="s">
        <v>82</v>
      </c>
      <c r="E4" s="24" t="s">
        <v>8</v>
      </c>
      <c r="F4" s="24" t="s">
        <v>4</v>
      </c>
    </row>
    <row r="5" spans="1:6" s="9" customFormat="1" ht="15.95" customHeight="1">
      <c r="A5" s="11"/>
      <c r="B5" s="30"/>
      <c r="C5" s="30" t="s">
        <v>27</v>
      </c>
      <c r="D5" s="31">
        <f>D6+D16+D30</f>
        <v>46984888</v>
      </c>
      <c r="E5" s="31">
        <f>E6+E16+E30</f>
        <v>43000000</v>
      </c>
      <c r="F5" s="31">
        <f>F6+F16+F30</f>
        <v>89984888</v>
      </c>
    </row>
    <row r="6" spans="1:6" ht="15.95" customHeight="1">
      <c r="A6" s="26" t="s">
        <v>84</v>
      </c>
      <c r="B6" s="27"/>
      <c r="C6" s="27" t="s">
        <v>9</v>
      </c>
      <c r="D6" s="16">
        <f>SUM(D7:D15)</f>
        <v>26687326</v>
      </c>
      <c r="E6" s="35"/>
      <c r="F6" s="16">
        <f>D6+E6</f>
        <v>26687326</v>
      </c>
    </row>
    <row r="7" spans="1:6" ht="15.95" customHeight="1">
      <c r="A7" s="11" t="s">
        <v>28</v>
      </c>
      <c r="B7" s="19">
        <v>2050205</v>
      </c>
      <c r="C7" s="19" t="s">
        <v>59</v>
      </c>
      <c r="D7" s="17">
        <v>10701372</v>
      </c>
      <c r="E7" s="25"/>
      <c r="F7" s="16">
        <f t="shared" ref="F7:F47" si="0">D7+E7</f>
        <v>10701372</v>
      </c>
    </row>
    <row r="8" spans="1:6" ht="15.95" customHeight="1">
      <c r="A8" s="11" t="s">
        <v>29</v>
      </c>
      <c r="B8" s="19">
        <v>2050205</v>
      </c>
      <c r="C8" s="19" t="s">
        <v>59</v>
      </c>
      <c r="D8" s="17">
        <v>3567348</v>
      </c>
      <c r="E8" s="25"/>
      <c r="F8" s="16">
        <f t="shared" si="0"/>
        <v>3567348</v>
      </c>
    </row>
    <row r="9" spans="1:6" ht="15.95" customHeight="1">
      <c r="A9" s="11" t="s">
        <v>30</v>
      </c>
      <c r="B9" s="19">
        <v>2050205</v>
      </c>
      <c r="C9" s="19" t="s">
        <v>59</v>
      </c>
      <c r="D9" s="17">
        <v>891781</v>
      </c>
      <c r="E9" s="25"/>
      <c r="F9" s="16">
        <f t="shared" si="0"/>
        <v>891781</v>
      </c>
    </row>
    <row r="10" spans="1:6" ht="15.95" customHeight="1">
      <c r="A10" s="11" t="s">
        <v>31</v>
      </c>
      <c r="B10" s="19">
        <v>2050205</v>
      </c>
      <c r="C10" s="19" t="s">
        <v>59</v>
      </c>
      <c r="D10" s="17">
        <v>6367584</v>
      </c>
      <c r="E10" s="25"/>
      <c r="F10" s="16">
        <f t="shared" si="0"/>
        <v>6367584</v>
      </c>
    </row>
    <row r="11" spans="1:6" ht="15.95" customHeight="1">
      <c r="A11" s="11" t="s">
        <v>14</v>
      </c>
      <c r="B11" s="19">
        <v>2050205</v>
      </c>
      <c r="C11" s="19" t="s">
        <v>59</v>
      </c>
      <c r="D11" s="17">
        <v>3280273</v>
      </c>
      <c r="E11" s="25"/>
      <c r="F11" s="16">
        <f t="shared" si="0"/>
        <v>3280273</v>
      </c>
    </row>
    <row r="12" spans="1:6" ht="15.95" customHeight="1">
      <c r="A12" s="11" t="s">
        <v>32</v>
      </c>
      <c r="B12" s="19">
        <v>2080302</v>
      </c>
      <c r="C12" s="71" t="s">
        <v>33</v>
      </c>
      <c r="D12" s="17">
        <v>329818</v>
      </c>
      <c r="E12" s="25"/>
      <c r="F12" s="16">
        <f t="shared" si="0"/>
        <v>329818</v>
      </c>
    </row>
    <row r="13" spans="1:6" ht="15.95" customHeight="1">
      <c r="A13" s="11" t="s">
        <v>34</v>
      </c>
      <c r="B13" s="19">
        <v>2080304</v>
      </c>
      <c r="C13" s="71" t="s">
        <v>35</v>
      </c>
      <c r="D13" s="17">
        <v>109939</v>
      </c>
      <c r="E13" s="25"/>
      <c r="F13" s="16">
        <f t="shared" si="0"/>
        <v>109939</v>
      </c>
    </row>
    <row r="14" spans="1:6" ht="15.95" customHeight="1">
      <c r="A14" s="11" t="s">
        <v>36</v>
      </c>
      <c r="B14" s="19">
        <v>2080305</v>
      </c>
      <c r="C14" s="71" t="s">
        <v>37</v>
      </c>
      <c r="D14" s="17">
        <v>109939</v>
      </c>
      <c r="E14" s="25"/>
      <c r="F14" s="16">
        <f t="shared" si="0"/>
        <v>109939</v>
      </c>
    </row>
    <row r="15" spans="1:6" ht="15.95" customHeight="1">
      <c r="A15" s="11" t="s">
        <v>38</v>
      </c>
      <c r="B15" s="19">
        <v>2100502</v>
      </c>
      <c r="C15" s="19" t="s">
        <v>57</v>
      </c>
      <c r="D15" s="17">
        <f>1319272+10000</f>
        <v>1329272</v>
      </c>
      <c r="E15" s="25"/>
      <c r="F15" s="16">
        <f t="shared" si="0"/>
        <v>1329272</v>
      </c>
    </row>
    <row r="16" spans="1:6" ht="15.95" customHeight="1">
      <c r="A16" s="32" t="s">
        <v>85</v>
      </c>
      <c r="B16" s="33"/>
      <c r="C16" s="33" t="s">
        <v>9</v>
      </c>
      <c r="D16" s="34">
        <f>SUM(D17:D21)</f>
        <v>1493793</v>
      </c>
      <c r="E16" s="34">
        <f>SUM(E17:E29)</f>
        <v>43000000</v>
      </c>
      <c r="F16" s="34">
        <f t="shared" si="0"/>
        <v>44493793</v>
      </c>
    </row>
    <row r="17" spans="1:6" ht="15.95" customHeight="1">
      <c r="A17" s="11" t="s">
        <v>12</v>
      </c>
      <c r="B17" s="19">
        <v>2050205</v>
      </c>
      <c r="C17" s="19" t="s">
        <v>59</v>
      </c>
      <c r="D17" s="17">
        <v>421922</v>
      </c>
      <c r="E17" s="25"/>
      <c r="F17" s="16">
        <f t="shared" si="0"/>
        <v>421922</v>
      </c>
    </row>
    <row r="18" spans="1:6" ht="15.95" customHeight="1">
      <c r="A18" s="11" t="s">
        <v>39</v>
      </c>
      <c r="B18" s="19">
        <v>2050205</v>
      </c>
      <c r="C18" s="19" t="s">
        <v>59</v>
      </c>
      <c r="D18" s="17">
        <v>282351</v>
      </c>
      <c r="E18" s="25"/>
      <c r="F18" s="16">
        <f t="shared" si="0"/>
        <v>282351</v>
      </c>
    </row>
    <row r="19" spans="1:6" ht="15.95" customHeight="1">
      <c r="A19" s="11" t="s">
        <v>40</v>
      </c>
      <c r="B19" s="19">
        <v>2050205</v>
      </c>
      <c r="C19" s="19" t="s">
        <v>59</v>
      </c>
      <c r="D19" s="17">
        <v>120</v>
      </c>
      <c r="E19" s="25"/>
      <c r="F19" s="16">
        <f t="shared" si="0"/>
        <v>120</v>
      </c>
    </row>
    <row r="20" spans="1:6" ht="15.95" customHeight="1">
      <c r="A20" s="11" t="s">
        <v>41</v>
      </c>
      <c r="B20" s="19">
        <v>2050299</v>
      </c>
      <c r="C20" s="19" t="s">
        <v>60</v>
      </c>
      <c r="D20" s="17">
        <v>1000</v>
      </c>
      <c r="E20" s="25"/>
      <c r="F20" s="16">
        <f t="shared" si="0"/>
        <v>1000</v>
      </c>
    </row>
    <row r="21" spans="1:6" ht="15.95" customHeight="1">
      <c r="A21" s="11" t="s">
        <v>87</v>
      </c>
      <c r="B21" s="19">
        <v>2050205</v>
      </c>
      <c r="C21" s="19" t="s">
        <v>59</v>
      </c>
      <c r="D21" s="17">
        <v>788400</v>
      </c>
      <c r="E21" s="29"/>
      <c r="F21" s="16">
        <f t="shared" si="0"/>
        <v>788400</v>
      </c>
    </row>
    <row r="22" spans="1:6" ht="15.95" customHeight="1">
      <c r="A22" s="11" t="s">
        <v>88</v>
      </c>
      <c r="B22" s="19">
        <v>2050205</v>
      </c>
      <c r="C22" s="19" t="s">
        <v>59</v>
      </c>
      <c r="D22" s="28">
        <v>17900</v>
      </c>
      <c r="E22" s="29"/>
      <c r="F22" s="16">
        <f t="shared" si="0"/>
        <v>17900</v>
      </c>
    </row>
    <row r="23" spans="1:6" ht="15.95" customHeight="1">
      <c r="A23" s="11" t="s">
        <v>89</v>
      </c>
      <c r="B23" s="19">
        <v>2050205</v>
      </c>
      <c r="C23" s="19" t="s">
        <v>59</v>
      </c>
      <c r="D23" s="28">
        <v>280000</v>
      </c>
      <c r="E23" s="29"/>
      <c r="F23" s="16">
        <f t="shared" si="0"/>
        <v>280000</v>
      </c>
    </row>
    <row r="24" spans="1:6" ht="15.95" customHeight="1">
      <c r="A24" s="11" t="s">
        <v>90</v>
      </c>
      <c r="B24" s="19">
        <v>2050205</v>
      </c>
      <c r="C24" s="19" t="s">
        <v>59</v>
      </c>
      <c r="D24" s="28">
        <v>100000</v>
      </c>
      <c r="E24" s="29"/>
      <c r="F24" s="16">
        <f t="shared" si="0"/>
        <v>100000</v>
      </c>
    </row>
    <row r="25" spans="1:6" ht="15.95" customHeight="1">
      <c r="A25" s="11" t="s">
        <v>91</v>
      </c>
      <c r="B25" s="19">
        <v>2050205</v>
      </c>
      <c r="C25" s="19" t="s">
        <v>59</v>
      </c>
      <c r="D25" s="28">
        <v>300000</v>
      </c>
      <c r="E25" s="29"/>
      <c r="F25" s="16">
        <f t="shared" si="0"/>
        <v>300000</v>
      </c>
    </row>
    <row r="26" spans="1:6" ht="15.95" customHeight="1">
      <c r="A26" s="11" t="s">
        <v>92</v>
      </c>
      <c r="B26" s="19">
        <v>2050205</v>
      </c>
      <c r="C26" s="19" t="s">
        <v>59</v>
      </c>
      <c r="D26" s="28">
        <v>50000</v>
      </c>
      <c r="E26" s="29"/>
      <c r="F26" s="16">
        <f t="shared" si="0"/>
        <v>50000</v>
      </c>
    </row>
    <row r="27" spans="1:6" ht="15.95" customHeight="1">
      <c r="A27" s="11" t="s">
        <v>93</v>
      </c>
      <c r="B27" s="19">
        <v>2050205</v>
      </c>
      <c r="C27" s="19" t="s">
        <v>59</v>
      </c>
      <c r="D27" s="28"/>
      <c r="E27" s="29"/>
      <c r="F27" s="16">
        <f t="shared" si="0"/>
        <v>0</v>
      </c>
    </row>
    <row r="28" spans="1:6" ht="15.95" customHeight="1">
      <c r="A28" s="11" t="s">
        <v>94</v>
      </c>
      <c r="B28" s="19">
        <v>2050205</v>
      </c>
      <c r="C28" s="19" t="s">
        <v>59</v>
      </c>
      <c r="D28" s="28">
        <v>40500</v>
      </c>
      <c r="E28" s="29"/>
      <c r="F28" s="16">
        <f t="shared" si="0"/>
        <v>40500</v>
      </c>
    </row>
    <row r="29" spans="1:6" ht="15.95" customHeight="1">
      <c r="A29" s="11" t="s">
        <v>95</v>
      </c>
      <c r="B29" s="19">
        <v>2050205</v>
      </c>
      <c r="C29" s="19" t="s">
        <v>59</v>
      </c>
      <c r="D29" s="28"/>
      <c r="E29" s="29">
        <v>43000000</v>
      </c>
      <c r="F29" s="16">
        <f t="shared" si="0"/>
        <v>43000000</v>
      </c>
    </row>
    <row r="30" spans="1:6" ht="15.95" customHeight="1">
      <c r="A30" s="32" t="s">
        <v>86</v>
      </c>
      <c r="B30" s="33"/>
      <c r="C30" s="33" t="s">
        <v>9</v>
      </c>
      <c r="D30" s="34">
        <f>SUM(D31:D47)</f>
        <v>18803769</v>
      </c>
      <c r="E30" s="36"/>
      <c r="F30" s="34">
        <f t="shared" si="0"/>
        <v>18803769</v>
      </c>
    </row>
    <row r="31" spans="1:6" ht="15.95" customHeight="1">
      <c r="A31" s="11" t="s">
        <v>42</v>
      </c>
      <c r="B31" s="19">
        <v>2050205</v>
      </c>
      <c r="C31" s="19" t="s">
        <v>59</v>
      </c>
      <c r="D31" s="17">
        <v>71088</v>
      </c>
      <c r="E31" s="25"/>
      <c r="F31" s="16">
        <f t="shared" si="0"/>
        <v>71088</v>
      </c>
    </row>
    <row r="32" spans="1:6" ht="15.95" customHeight="1">
      <c r="A32" s="11" t="s">
        <v>43</v>
      </c>
      <c r="B32" s="19">
        <v>2050205</v>
      </c>
      <c r="C32" s="19" t="s">
        <v>59</v>
      </c>
      <c r="D32" s="17">
        <v>2962</v>
      </c>
      <c r="E32" s="25"/>
      <c r="F32" s="16">
        <f t="shared" si="0"/>
        <v>2962</v>
      </c>
    </row>
    <row r="33" spans="1:6" ht="15.95" customHeight="1">
      <c r="A33" s="11" t="s">
        <v>44</v>
      </c>
      <c r="B33" s="19">
        <v>2050205</v>
      </c>
      <c r="C33" s="19" t="s">
        <v>59</v>
      </c>
      <c r="D33" s="17">
        <v>4400</v>
      </c>
      <c r="E33" s="25"/>
      <c r="F33" s="16">
        <f t="shared" si="0"/>
        <v>4400</v>
      </c>
    </row>
    <row r="34" spans="1:6" ht="15.95" customHeight="1">
      <c r="A34" s="11" t="s">
        <v>45</v>
      </c>
      <c r="B34" s="19">
        <v>2050205</v>
      </c>
      <c r="C34" s="19" t="s">
        <v>59</v>
      </c>
      <c r="D34" s="17">
        <v>43200</v>
      </c>
      <c r="E34" s="25"/>
      <c r="F34" s="16">
        <f t="shared" si="0"/>
        <v>43200</v>
      </c>
    </row>
    <row r="35" spans="1:6" ht="15.95" customHeight="1">
      <c r="A35" s="11" t="s">
        <v>46</v>
      </c>
      <c r="B35" s="19">
        <v>2050205</v>
      </c>
      <c r="C35" s="19" t="s">
        <v>59</v>
      </c>
      <c r="D35" s="17">
        <v>3345079</v>
      </c>
      <c r="E35" s="25"/>
      <c r="F35" s="16">
        <f t="shared" si="0"/>
        <v>3345079</v>
      </c>
    </row>
    <row r="36" spans="1:6" ht="15.95" customHeight="1">
      <c r="A36" s="11" t="s">
        <v>47</v>
      </c>
      <c r="B36" s="19">
        <v>2050205</v>
      </c>
      <c r="C36" s="19" t="s">
        <v>59</v>
      </c>
      <c r="D36" s="17">
        <v>7082816</v>
      </c>
      <c r="E36" s="25"/>
      <c r="F36" s="16">
        <f t="shared" si="0"/>
        <v>7082816</v>
      </c>
    </row>
    <row r="37" spans="1:6" ht="15.95" customHeight="1">
      <c r="A37" s="11" t="s">
        <v>48</v>
      </c>
      <c r="B37" s="19">
        <v>2050205</v>
      </c>
      <c r="C37" s="19" t="s">
        <v>59</v>
      </c>
      <c r="D37" s="17">
        <v>139378</v>
      </c>
      <c r="E37" s="25"/>
      <c r="F37" s="16">
        <f t="shared" si="0"/>
        <v>139378</v>
      </c>
    </row>
    <row r="38" spans="1:6" ht="15.95" customHeight="1">
      <c r="A38" s="11" t="s">
        <v>49</v>
      </c>
      <c r="B38" s="19">
        <v>2050205</v>
      </c>
      <c r="C38" s="19" t="s">
        <v>59</v>
      </c>
      <c r="D38" s="17">
        <v>77500</v>
      </c>
      <c r="E38" s="25"/>
      <c r="F38" s="16">
        <f t="shared" si="0"/>
        <v>77500</v>
      </c>
    </row>
    <row r="39" spans="1:6" ht="15.95" customHeight="1">
      <c r="A39" s="11" t="s">
        <v>50</v>
      </c>
      <c r="B39" s="19">
        <v>2050205</v>
      </c>
      <c r="C39" s="19" t="s">
        <v>59</v>
      </c>
      <c r="D39" s="17">
        <v>17520</v>
      </c>
      <c r="E39" s="25"/>
      <c r="F39" s="16">
        <f t="shared" si="0"/>
        <v>17520</v>
      </c>
    </row>
    <row r="40" spans="1:6" ht="15.95" customHeight="1">
      <c r="A40" s="11" t="s">
        <v>20</v>
      </c>
      <c r="B40" s="19">
        <v>2050205</v>
      </c>
      <c r="C40" s="19" t="s">
        <v>59</v>
      </c>
      <c r="D40" s="17">
        <v>3641130</v>
      </c>
      <c r="E40" s="25"/>
      <c r="F40" s="16">
        <f t="shared" si="0"/>
        <v>3641130</v>
      </c>
    </row>
    <row r="41" spans="1:6" ht="15.95" customHeight="1">
      <c r="A41" s="11" t="s">
        <v>51</v>
      </c>
      <c r="B41" s="19">
        <v>2050205</v>
      </c>
      <c r="C41" s="19" t="s">
        <v>59</v>
      </c>
      <c r="D41" s="17">
        <v>5600</v>
      </c>
      <c r="E41" s="25"/>
      <c r="F41" s="16">
        <f t="shared" si="0"/>
        <v>5600</v>
      </c>
    </row>
    <row r="42" spans="1:6" ht="15.95" customHeight="1">
      <c r="A42" s="11" t="s">
        <v>52</v>
      </c>
      <c r="B42" s="19">
        <v>2050205</v>
      </c>
      <c r="C42" s="19" t="s">
        <v>59</v>
      </c>
      <c r="D42" s="17">
        <v>16560</v>
      </c>
      <c r="E42" s="25"/>
      <c r="F42" s="16">
        <f t="shared" si="0"/>
        <v>16560</v>
      </c>
    </row>
    <row r="43" spans="1:6" ht="15.95" customHeight="1">
      <c r="A43" s="11" t="s">
        <v>53</v>
      </c>
      <c r="B43" s="19">
        <v>2050205</v>
      </c>
      <c r="C43" s="19" t="s">
        <v>59</v>
      </c>
      <c r="D43" s="17">
        <v>31800</v>
      </c>
      <c r="E43" s="25"/>
      <c r="F43" s="16">
        <f t="shared" si="0"/>
        <v>31800</v>
      </c>
    </row>
    <row r="44" spans="1:6" ht="15.95" customHeight="1">
      <c r="A44" s="11" t="s">
        <v>54</v>
      </c>
      <c r="B44" s="19">
        <v>2050205</v>
      </c>
      <c r="C44" s="19" t="s">
        <v>59</v>
      </c>
      <c r="D44" s="17">
        <v>13320</v>
      </c>
      <c r="E44" s="25"/>
      <c r="F44" s="16">
        <f t="shared" si="0"/>
        <v>13320</v>
      </c>
    </row>
    <row r="45" spans="1:6" ht="15.95" customHeight="1">
      <c r="A45" s="11" t="s">
        <v>55</v>
      </c>
      <c r="B45" s="19">
        <v>2050205</v>
      </c>
      <c r="C45" s="19" t="s">
        <v>59</v>
      </c>
      <c r="D45" s="17">
        <v>5924</v>
      </c>
      <c r="E45" s="25"/>
      <c r="F45" s="16">
        <f t="shared" si="0"/>
        <v>5924</v>
      </c>
    </row>
    <row r="46" spans="1:6" ht="15.95" customHeight="1">
      <c r="A46" s="11" t="s">
        <v>13</v>
      </c>
      <c r="B46" s="19">
        <v>2100502</v>
      </c>
      <c r="C46" s="19" t="s">
        <v>57</v>
      </c>
      <c r="D46" s="17">
        <v>10000</v>
      </c>
      <c r="E46" s="25"/>
      <c r="F46" s="16">
        <f t="shared" si="0"/>
        <v>10000</v>
      </c>
    </row>
    <row r="47" spans="1:6" ht="15.95" customHeight="1">
      <c r="A47" s="11" t="s">
        <v>56</v>
      </c>
      <c r="B47" s="19">
        <v>2210201</v>
      </c>
      <c r="C47" s="19" t="s">
        <v>56</v>
      </c>
      <c r="D47" s="17">
        <f>4305492-10000</f>
        <v>4295492</v>
      </c>
      <c r="E47" s="25"/>
      <c r="F47" s="16">
        <f t="shared" si="0"/>
        <v>4295492</v>
      </c>
    </row>
    <row r="48" spans="1:6" ht="13.5" customHeight="1"/>
    <row r="49" ht="13.5" customHeight="1"/>
    <row r="50" ht="13.5" customHeight="1"/>
    <row r="51" ht="13.5" customHeight="1"/>
  </sheetData>
  <sheetProtection formatCells="0" formatColumns="0" formatRows="0"/>
  <mergeCells count="1">
    <mergeCell ref="A2:F2"/>
  </mergeCells>
  <phoneticPr fontId="3" type="noConversion"/>
  <printOptions horizontalCentered="1"/>
  <pageMargins left="0.31496062992125984" right="0.31496062992125984" top="0.15748031496062992" bottom="0.19685039370078741" header="0.31496062992125984" footer="0.31496062992125984"/>
  <pageSetup paperSize="9" orientation="portrait" horizontalDpi="100" verticalDpi="1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26"/>
  <sheetViews>
    <sheetView showGridLines="0" showZeros="0" topLeftCell="A4" workbookViewId="0">
      <selection activeCell="C15" sqref="C15"/>
    </sheetView>
  </sheetViews>
  <sheetFormatPr defaultRowHeight="13.5"/>
  <cols>
    <col min="1" max="1" width="8.25" style="37" customWidth="1"/>
    <col min="2" max="2" width="19.125" style="37" customWidth="1"/>
    <col min="3" max="3" width="10.5" style="38" customWidth="1"/>
    <col min="4" max="4" width="4.5" style="53" customWidth="1"/>
    <col min="5" max="5" width="4.125" style="53" customWidth="1"/>
    <col min="6" max="8" width="3.75" style="53" customWidth="1"/>
    <col min="9" max="9" width="10.875" style="53" customWidth="1"/>
    <col min="10" max="10" width="7.25" style="53" customWidth="1"/>
    <col min="11" max="11" width="7.5" style="54" customWidth="1"/>
    <col min="12" max="12" width="6.875" style="53" customWidth="1"/>
    <col min="13" max="13" width="6.125" style="53" customWidth="1"/>
    <col min="14" max="14" width="8.875" style="53" customWidth="1"/>
    <col min="15" max="15" width="8.125" style="53" customWidth="1"/>
    <col min="16" max="16" width="7" style="53" customWidth="1"/>
    <col min="17" max="17" width="5.375" style="53" customWidth="1"/>
    <col min="18" max="18" width="7.875" style="53" customWidth="1"/>
    <col min="19" max="19" width="3.625" style="53" customWidth="1"/>
    <col min="20" max="20" width="4.75" style="53" customWidth="1"/>
    <col min="21" max="21" width="9.625" style="53" customWidth="1"/>
    <col min="22" max="22" width="10" style="53" customWidth="1"/>
    <col min="23" max="23" width="10.5" style="53" customWidth="1"/>
    <col min="24" max="253" width="9" style="9"/>
  </cols>
  <sheetData>
    <row r="1" spans="1:253" ht="82.5" customHeight="1">
      <c r="D1" s="9"/>
      <c r="E1" s="9"/>
      <c r="F1" s="9"/>
      <c r="G1" s="39"/>
      <c r="H1" s="39"/>
      <c r="I1" s="9"/>
      <c r="J1" s="9"/>
      <c r="K1" s="37"/>
      <c r="L1" s="9"/>
      <c r="M1" s="9"/>
      <c r="N1" s="9"/>
      <c r="O1" s="9"/>
      <c r="P1" s="9"/>
      <c r="Q1" s="9"/>
      <c r="R1" s="9"/>
      <c r="S1" s="9"/>
      <c r="T1" s="9"/>
      <c r="U1" s="9"/>
      <c r="V1" s="9"/>
      <c r="W1" s="9"/>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pans="1:253" ht="23.1" customHeight="1">
      <c r="A2" s="127" t="s">
        <v>23</v>
      </c>
      <c r="B2" s="127"/>
      <c r="C2" s="128"/>
      <c r="D2" s="127"/>
      <c r="E2" s="127"/>
      <c r="F2" s="127"/>
      <c r="G2" s="129"/>
      <c r="H2" s="129"/>
      <c r="I2" s="127"/>
      <c r="J2" s="127"/>
      <c r="K2" s="127"/>
      <c r="L2" s="127"/>
      <c r="M2" s="127"/>
      <c r="N2" s="127"/>
      <c r="O2" s="127"/>
      <c r="P2" s="127"/>
      <c r="Q2" s="127"/>
      <c r="R2" s="127"/>
      <c r="S2" s="127"/>
      <c r="T2" s="127"/>
      <c r="U2" s="127"/>
      <c r="V2" s="127"/>
      <c r="W2" s="127"/>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spans="1:253" ht="33.75" customHeight="1">
      <c r="A3" s="130" t="s">
        <v>113</v>
      </c>
      <c r="B3" s="130"/>
      <c r="D3" s="9"/>
      <c r="E3" s="9"/>
      <c r="F3" s="9"/>
      <c r="G3" s="39"/>
      <c r="H3" s="39"/>
      <c r="I3" s="9"/>
      <c r="J3" s="9"/>
      <c r="K3" s="37"/>
      <c r="L3" s="9"/>
      <c r="M3" s="9"/>
      <c r="N3" s="9"/>
      <c r="O3" s="9"/>
      <c r="P3" s="9"/>
      <c r="Q3" s="9"/>
      <c r="R3" s="9"/>
      <c r="S3" s="9"/>
      <c r="T3" s="9"/>
      <c r="U3" s="9"/>
      <c r="V3" s="9"/>
      <c r="W3" s="9" t="s">
        <v>81</v>
      </c>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spans="1:253" ht="26.25" customHeight="1">
      <c r="A4" s="133" t="s">
        <v>6</v>
      </c>
      <c r="B4" s="136" t="s">
        <v>7</v>
      </c>
      <c r="C4" s="137" t="s">
        <v>96</v>
      </c>
      <c r="D4" s="131" t="s">
        <v>97</v>
      </c>
      <c r="E4" s="131"/>
      <c r="F4" s="131"/>
      <c r="G4" s="132"/>
      <c r="H4" s="132"/>
      <c r="I4" s="131" t="s">
        <v>98</v>
      </c>
      <c r="J4" s="131" t="s">
        <v>99</v>
      </c>
      <c r="K4" s="131"/>
      <c r="L4" s="131"/>
      <c r="M4" s="131"/>
      <c r="N4" s="131" t="s">
        <v>100</v>
      </c>
      <c r="O4" s="131"/>
      <c r="P4" s="131"/>
      <c r="Q4" s="131"/>
      <c r="R4" s="131"/>
      <c r="S4" s="131"/>
      <c r="T4" s="131"/>
      <c r="U4" s="131"/>
      <c r="V4" s="131" t="s">
        <v>8</v>
      </c>
      <c r="W4" s="131" t="s">
        <v>101</v>
      </c>
    </row>
    <row r="5" spans="1:253" ht="24.75" customHeight="1">
      <c r="A5" s="134"/>
      <c r="B5" s="136"/>
      <c r="C5" s="137"/>
      <c r="D5" s="131" t="s">
        <v>9</v>
      </c>
      <c r="E5" s="131" t="s">
        <v>102</v>
      </c>
      <c r="F5" s="131" t="s">
        <v>103</v>
      </c>
      <c r="G5" s="132" t="s">
        <v>10</v>
      </c>
      <c r="H5" s="132" t="s">
        <v>11</v>
      </c>
      <c r="I5" s="131"/>
      <c r="J5" s="131" t="s">
        <v>9</v>
      </c>
      <c r="K5" s="131" t="s">
        <v>12</v>
      </c>
      <c r="L5" s="131" t="s">
        <v>13</v>
      </c>
      <c r="M5" s="131" t="s">
        <v>3</v>
      </c>
      <c r="N5" s="131" t="s">
        <v>9</v>
      </c>
      <c r="O5" s="131" t="s">
        <v>14</v>
      </c>
      <c r="P5" s="131" t="s">
        <v>15</v>
      </c>
      <c r="Q5" s="131" t="s">
        <v>16</v>
      </c>
      <c r="R5" s="131" t="s">
        <v>17</v>
      </c>
      <c r="S5" s="131" t="s">
        <v>18</v>
      </c>
      <c r="T5" s="132" t="s">
        <v>19</v>
      </c>
      <c r="U5" s="132" t="s">
        <v>20</v>
      </c>
      <c r="V5" s="131"/>
      <c r="W5" s="131"/>
    </row>
    <row r="6" spans="1:253" ht="45" customHeight="1">
      <c r="A6" s="135"/>
      <c r="B6" s="136"/>
      <c r="C6" s="137"/>
      <c r="D6" s="131"/>
      <c r="E6" s="131"/>
      <c r="F6" s="131"/>
      <c r="G6" s="132"/>
      <c r="H6" s="132"/>
      <c r="I6" s="131"/>
      <c r="J6" s="131"/>
      <c r="K6" s="131"/>
      <c r="L6" s="131"/>
      <c r="M6" s="131"/>
      <c r="N6" s="131"/>
      <c r="O6" s="131"/>
      <c r="P6" s="131"/>
      <c r="Q6" s="131"/>
      <c r="R6" s="131"/>
      <c r="S6" s="131"/>
      <c r="T6" s="132"/>
      <c r="U6" s="132"/>
      <c r="V6" s="138"/>
      <c r="W6" s="138"/>
    </row>
    <row r="7" spans="1:253" ht="50.1" customHeight="1">
      <c r="A7" s="41" t="s">
        <v>21</v>
      </c>
      <c r="B7" s="41" t="s">
        <v>21</v>
      </c>
      <c r="C7" s="42">
        <v>1</v>
      </c>
      <c r="D7" s="43" t="s">
        <v>22</v>
      </c>
      <c r="E7" s="40">
        <v>3</v>
      </c>
      <c r="F7" s="40">
        <v>4</v>
      </c>
      <c r="G7" s="43">
        <v>5</v>
      </c>
      <c r="H7" s="43">
        <v>6</v>
      </c>
      <c r="I7" s="40" t="s">
        <v>104</v>
      </c>
      <c r="J7" s="43" t="s">
        <v>105</v>
      </c>
      <c r="K7" s="40">
        <v>9</v>
      </c>
      <c r="L7" s="40">
        <v>10</v>
      </c>
      <c r="M7" s="40">
        <v>11</v>
      </c>
      <c r="N7" s="40" t="s">
        <v>106</v>
      </c>
      <c r="O7" s="40">
        <v>13</v>
      </c>
      <c r="P7" s="40">
        <v>14</v>
      </c>
      <c r="Q7" s="40">
        <v>15</v>
      </c>
      <c r="R7" s="40">
        <v>16</v>
      </c>
      <c r="S7" s="40">
        <v>17</v>
      </c>
      <c r="T7" s="40">
        <v>18</v>
      </c>
      <c r="U7" s="44">
        <v>19</v>
      </c>
      <c r="V7" s="44">
        <v>20</v>
      </c>
      <c r="W7" s="40" t="s">
        <v>107</v>
      </c>
    </row>
    <row r="8" spans="1:253" s="67" customFormat="1" ht="29.1" customHeight="1">
      <c r="A8" s="62"/>
      <c r="B8" s="63" t="s">
        <v>27</v>
      </c>
      <c r="C8" s="64">
        <f>SUM(C9:C15)</f>
        <v>46984888</v>
      </c>
      <c r="D8" s="65">
        <f t="shared" ref="D8:W8" si="0">SUM(D9:D14)</f>
        <v>0</v>
      </c>
      <c r="E8" s="65">
        <f t="shared" si="0"/>
        <v>0</v>
      </c>
      <c r="F8" s="65">
        <f t="shared" si="0"/>
        <v>0</v>
      </c>
      <c r="G8" s="65">
        <f t="shared" si="0"/>
        <v>0</v>
      </c>
      <c r="H8" s="65">
        <f t="shared" si="0"/>
        <v>0</v>
      </c>
      <c r="I8" s="65">
        <f t="shared" si="0"/>
        <v>42689396</v>
      </c>
      <c r="J8" s="65">
        <f t="shared" si="0"/>
        <v>501027</v>
      </c>
      <c r="K8" s="66">
        <f t="shared" si="0"/>
        <v>421922</v>
      </c>
      <c r="L8" s="65">
        <f t="shared" si="0"/>
        <v>10000</v>
      </c>
      <c r="M8" s="65">
        <f t="shared" si="0"/>
        <v>69105</v>
      </c>
      <c r="N8" s="65">
        <f t="shared" si="0"/>
        <v>7955524</v>
      </c>
      <c r="O8" s="65">
        <f t="shared" si="0"/>
        <v>3280273</v>
      </c>
      <c r="P8" s="65">
        <f t="shared" si="0"/>
        <v>891781</v>
      </c>
      <c r="Q8" s="65">
        <f t="shared" si="0"/>
        <v>2962</v>
      </c>
      <c r="R8" s="65">
        <f t="shared" si="0"/>
        <v>139378</v>
      </c>
      <c r="S8" s="65">
        <f t="shared" si="0"/>
        <v>0</v>
      </c>
      <c r="T8" s="65">
        <f t="shared" si="0"/>
        <v>0</v>
      </c>
      <c r="U8" s="65">
        <f t="shared" si="0"/>
        <v>3641130</v>
      </c>
      <c r="V8" s="65">
        <f t="shared" si="0"/>
        <v>43000000</v>
      </c>
      <c r="W8" s="65">
        <f t="shared" si="0"/>
        <v>34232845</v>
      </c>
    </row>
    <row r="9" spans="1:253" s="48" customFormat="1" ht="29.1" customHeight="1">
      <c r="A9" s="46" t="s">
        <v>114</v>
      </c>
      <c r="B9" s="47" t="s">
        <v>120</v>
      </c>
      <c r="C9" s="69">
        <v>40799428</v>
      </c>
      <c r="D9" s="56">
        <f t="shared" ref="D9:D15" si="1">SUM(E9:H9)</f>
        <v>0</v>
      </c>
      <c r="E9" s="55"/>
      <c r="F9" s="57"/>
      <c r="G9" s="57"/>
      <c r="H9" s="58"/>
      <c r="I9" s="56">
        <f t="shared" ref="I9:I15" si="2">C9-D9</f>
        <v>40799428</v>
      </c>
      <c r="J9" s="56">
        <f t="shared" ref="J9:J15" si="3">SUM(K9:M9)</f>
        <v>491027</v>
      </c>
      <c r="K9" s="59">
        <v>421922</v>
      </c>
      <c r="L9" s="55"/>
      <c r="M9" s="57">
        <v>69105</v>
      </c>
      <c r="N9" s="56">
        <f t="shared" ref="N9:N15" si="4">SUM(O9:U9)</f>
        <v>7955524</v>
      </c>
      <c r="O9" s="55">
        <v>3280273</v>
      </c>
      <c r="P9" s="55">
        <v>891781</v>
      </c>
      <c r="Q9" s="55">
        <v>2962</v>
      </c>
      <c r="R9" s="55">
        <v>139378</v>
      </c>
      <c r="S9" s="55"/>
      <c r="T9" s="55"/>
      <c r="U9" s="55">
        <v>3641130</v>
      </c>
      <c r="V9" s="55">
        <v>43000000</v>
      </c>
      <c r="W9" s="68">
        <f t="shared" ref="W9:W15" si="5">I9-J9-N9</f>
        <v>32352877</v>
      </c>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c r="IK9" s="45"/>
      <c r="IL9" s="45"/>
      <c r="IM9" s="45"/>
      <c r="IN9" s="45"/>
      <c r="IO9" s="45"/>
      <c r="IP9" s="45"/>
      <c r="IQ9" s="45"/>
      <c r="IR9" s="45"/>
      <c r="IS9" s="45"/>
    </row>
    <row r="10" spans="1:253" s="48" customFormat="1" ht="29.1" customHeight="1">
      <c r="A10" s="46" t="s">
        <v>115</v>
      </c>
      <c r="B10" s="47" t="s">
        <v>119</v>
      </c>
      <c r="C10" s="69">
        <v>1000</v>
      </c>
      <c r="D10" s="56">
        <f t="shared" si="1"/>
        <v>0</v>
      </c>
      <c r="E10" s="58"/>
      <c r="F10" s="58"/>
      <c r="G10" s="58"/>
      <c r="H10" s="58"/>
      <c r="I10" s="56">
        <f t="shared" si="2"/>
        <v>1000</v>
      </c>
      <c r="J10" s="56">
        <f t="shared" si="3"/>
        <v>0</v>
      </c>
      <c r="K10" s="59"/>
      <c r="L10" s="55"/>
      <c r="M10" s="58"/>
      <c r="N10" s="56">
        <f t="shared" si="4"/>
        <v>0</v>
      </c>
      <c r="O10" s="55"/>
      <c r="P10" s="55"/>
      <c r="Q10" s="55"/>
      <c r="R10" s="55"/>
      <c r="S10" s="57"/>
      <c r="T10" s="57"/>
      <c r="U10" s="55">
        <v>0</v>
      </c>
      <c r="V10" s="55"/>
      <c r="W10" s="68">
        <f t="shared" si="5"/>
        <v>1000</v>
      </c>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45"/>
      <c r="IK10" s="45"/>
      <c r="IL10" s="45"/>
      <c r="IM10" s="45"/>
      <c r="IN10" s="45"/>
      <c r="IO10" s="45"/>
      <c r="IP10" s="45"/>
      <c r="IQ10" s="45"/>
      <c r="IR10" s="45"/>
      <c r="IS10" s="45"/>
    </row>
    <row r="11" spans="1:253" s="48" customFormat="1" ht="29.1" customHeight="1">
      <c r="A11" s="46" t="s">
        <v>108</v>
      </c>
      <c r="B11" s="70" t="s">
        <v>116</v>
      </c>
      <c r="C11" s="69">
        <v>329818</v>
      </c>
      <c r="D11" s="56">
        <f t="shared" si="1"/>
        <v>0</v>
      </c>
      <c r="E11" s="55"/>
      <c r="F11" s="57"/>
      <c r="G11" s="57"/>
      <c r="H11" s="58"/>
      <c r="I11" s="56">
        <f t="shared" si="2"/>
        <v>329818</v>
      </c>
      <c r="J11" s="56">
        <f t="shared" si="3"/>
        <v>0</v>
      </c>
      <c r="K11" s="59"/>
      <c r="L11" s="55"/>
      <c r="M11" s="57"/>
      <c r="N11" s="56">
        <f t="shared" si="4"/>
        <v>0</v>
      </c>
      <c r="O11" s="55"/>
      <c r="P11" s="55"/>
      <c r="Q11" s="55"/>
      <c r="R11" s="55"/>
      <c r="S11" s="57"/>
      <c r="T11" s="57"/>
      <c r="U11" s="55">
        <v>0</v>
      </c>
      <c r="V11" s="55"/>
      <c r="W11" s="68">
        <f t="shared" si="5"/>
        <v>329818</v>
      </c>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c r="IK11" s="45"/>
      <c r="IL11" s="45"/>
      <c r="IM11" s="45"/>
      <c r="IN11" s="45"/>
      <c r="IO11" s="45"/>
      <c r="IP11" s="45"/>
      <c r="IQ11" s="45"/>
      <c r="IR11" s="45"/>
      <c r="IS11" s="45"/>
    </row>
    <row r="12" spans="1:253" s="48" customFormat="1" ht="29.1" customHeight="1">
      <c r="A12" s="46" t="s">
        <v>109</v>
      </c>
      <c r="B12" s="70" t="s">
        <v>117</v>
      </c>
      <c r="C12" s="69">
        <v>109939</v>
      </c>
      <c r="D12" s="56">
        <f t="shared" si="1"/>
        <v>0</v>
      </c>
      <c r="E12" s="55"/>
      <c r="F12" s="57"/>
      <c r="G12" s="57"/>
      <c r="H12" s="58"/>
      <c r="I12" s="56">
        <f t="shared" si="2"/>
        <v>109939</v>
      </c>
      <c r="J12" s="56">
        <f t="shared" si="3"/>
        <v>0</v>
      </c>
      <c r="K12" s="59"/>
      <c r="L12" s="55"/>
      <c r="M12" s="57"/>
      <c r="N12" s="56">
        <f t="shared" si="4"/>
        <v>0</v>
      </c>
      <c r="O12" s="55"/>
      <c r="P12" s="55"/>
      <c r="Q12" s="55"/>
      <c r="R12" s="55"/>
      <c r="S12" s="57"/>
      <c r="T12" s="57"/>
      <c r="U12" s="55">
        <v>0</v>
      </c>
      <c r="V12" s="55"/>
      <c r="W12" s="68">
        <f t="shared" si="5"/>
        <v>109939</v>
      </c>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row>
    <row r="13" spans="1:253" s="48" customFormat="1" ht="29.1" customHeight="1">
      <c r="A13" s="46" t="s">
        <v>110</v>
      </c>
      <c r="B13" s="70" t="s">
        <v>118</v>
      </c>
      <c r="C13" s="69">
        <v>109939</v>
      </c>
      <c r="D13" s="56">
        <f t="shared" si="1"/>
        <v>0</v>
      </c>
      <c r="E13" s="55"/>
      <c r="F13" s="57"/>
      <c r="G13" s="57"/>
      <c r="H13" s="58"/>
      <c r="I13" s="56">
        <f t="shared" si="2"/>
        <v>109939</v>
      </c>
      <c r="J13" s="56">
        <f t="shared" si="3"/>
        <v>0</v>
      </c>
      <c r="K13" s="59"/>
      <c r="L13" s="55"/>
      <c r="M13" s="57"/>
      <c r="N13" s="56">
        <f t="shared" si="4"/>
        <v>0</v>
      </c>
      <c r="O13" s="55"/>
      <c r="P13" s="55"/>
      <c r="Q13" s="55"/>
      <c r="R13" s="55"/>
      <c r="S13" s="57"/>
      <c r="T13" s="57"/>
      <c r="U13" s="55">
        <v>0</v>
      </c>
      <c r="V13" s="55"/>
      <c r="W13" s="68">
        <f t="shared" si="5"/>
        <v>109939</v>
      </c>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row>
    <row r="14" spans="1:253" s="48" customFormat="1" ht="29.1" customHeight="1">
      <c r="A14" s="46" t="s">
        <v>111</v>
      </c>
      <c r="B14" s="47" t="s">
        <v>121</v>
      </c>
      <c r="C14" s="69">
        <f>1329272+10000</f>
        <v>1339272</v>
      </c>
      <c r="D14" s="56">
        <f t="shared" si="1"/>
        <v>0</v>
      </c>
      <c r="E14" s="55"/>
      <c r="F14" s="57"/>
      <c r="G14" s="57"/>
      <c r="H14" s="58"/>
      <c r="I14" s="56">
        <f t="shared" si="2"/>
        <v>1339272</v>
      </c>
      <c r="J14" s="56">
        <f t="shared" si="3"/>
        <v>10000</v>
      </c>
      <c r="K14" s="59"/>
      <c r="L14" s="55">
        <v>10000</v>
      </c>
      <c r="M14" s="57"/>
      <c r="N14" s="56">
        <f t="shared" si="4"/>
        <v>0</v>
      </c>
      <c r="O14" s="55"/>
      <c r="P14" s="55"/>
      <c r="Q14" s="55"/>
      <c r="R14" s="55"/>
      <c r="S14" s="55"/>
      <c r="T14" s="57"/>
      <c r="U14" s="55">
        <v>0</v>
      </c>
      <c r="V14" s="55"/>
      <c r="W14" s="68">
        <f t="shared" si="5"/>
        <v>1329272</v>
      </c>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c r="IS14" s="45"/>
    </row>
    <row r="15" spans="1:253" s="48" customFormat="1" ht="29.1" customHeight="1">
      <c r="A15" s="46" t="s">
        <v>112</v>
      </c>
      <c r="B15" s="47" t="s">
        <v>122</v>
      </c>
      <c r="C15" s="69">
        <f>4305492-10000</f>
        <v>4295492</v>
      </c>
      <c r="D15" s="56">
        <f t="shared" si="1"/>
        <v>0</v>
      </c>
      <c r="E15" s="60"/>
      <c r="F15" s="60"/>
      <c r="G15" s="60"/>
      <c r="H15" s="60"/>
      <c r="I15" s="56">
        <f t="shared" si="2"/>
        <v>4295492</v>
      </c>
      <c r="J15" s="56">
        <f t="shared" si="3"/>
        <v>0</v>
      </c>
      <c r="K15" s="61"/>
      <c r="L15" s="60"/>
      <c r="M15" s="60"/>
      <c r="N15" s="56">
        <f t="shared" si="4"/>
        <v>0</v>
      </c>
      <c r="O15" s="60"/>
      <c r="P15" s="60"/>
      <c r="Q15" s="60"/>
      <c r="R15" s="60"/>
      <c r="S15" s="60"/>
      <c r="T15" s="60"/>
      <c r="U15" s="60"/>
      <c r="V15" s="60"/>
      <c r="W15" s="68">
        <f t="shared" si="5"/>
        <v>4295492</v>
      </c>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row>
    <row r="16" spans="1:253" s="48" customFormat="1" ht="29.1" customHeight="1">
      <c r="A16" s="49"/>
      <c r="B16" s="49"/>
      <c r="C16" s="50"/>
      <c r="D16" s="51"/>
      <c r="E16" s="51"/>
      <c r="F16" s="51"/>
      <c r="G16" s="51"/>
      <c r="H16" s="51"/>
      <c r="I16" s="51"/>
      <c r="J16" s="51"/>
      <c r="K16" s="52"/>
      <c r="L16" s="51"/>
      <c r="M16" s="51"/>
      <c r="N16" s="51"/>
      <c r="O16" s="51"/>
      <c r="P16" s="51"/>
      <c r="Q16" s="51"/>
      <c r="R16" s="51"/>
      <c r="S16" s="51"/>
      <c r="T16" s="51"/>
      <c r="U16" s="51"/>
      <c r="V16" s="51"/>
      <c r="W16" s="51"/>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row>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sheetData>
  <sheetProtection formatCells="0" formatColumns="0" formatRows="0"/>
  <mergeCells count="28">
    <mergeCell ref="I4:I6"/>
    <mergeCell ref="D5:D6"/>
    <mergeCell ref="V4:V6"/>
    <mergeCell ref="Q5:Q6"/>
    <mergeCell ref="W4:W6"/>
    <mergeCell ref="E5:E6"/>
    <mergeCell ref="J4:M4"/>
    <mergeCell ref="K5:K6"/>
    <mergeCell ref="L5:L6"/>
    <mergeCell ref="M5:M6"/>
    <mergeCell ref="F5:F6"/>
    <mergeCell ref="G5:G6"/>
    <mergeCell ref="A2:W2"/>
    <mergeCell ref="A3:B3"/>
    <mergeCell ref="R5:R6"/>
    <mergeCell ref="J5:J6"/>
    <mergeCell ref="T5:T6"/>
    <mergeCell ref="U5:U6"/>
    <mergeCell ref="A4:A6"/>
    <mergeCell ref="B4:B6"/>
    <mergeCell ref="C4:C6"/>
    <mergeCell ref="P5:P6"/>
    <mergeCell ref="N5:N6"/>
    <mergeCell ref="O5:O6"/>
    <mergeCell ref="S5:S6"/>
    <mergeCell ref="N4:U4"/>
    <mergeCell ref="H5:H6"/>
    <mergeCell ref="D4:H4"/>
  </mergeCells>
  <phoneticPr fontId="2" type="noConversion"/>
  <printOptions horizontalCentered="1"/>
  <pageMargins left="0.11811023622047245" right="0.11811023622047245" top="0.55118110236220474" bottom="0.15748031496062992" header="0.31496062992125984" footer="0.31496062992125984"/>
  <pageSetup paperSize="9" scale="85" orientation="landscape" horizontalDpi="100" verticalDpi="1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showGridLines="0" showZeros="0" workbookViewId="0">
      <selection activeCell="D25" sqref="D25"/>
    </sheetView>
  </sheetViews>
  <sheetFormatPr defaultRowHeight="13.5"/>
  <cols>
    <col min="1" max="1" width="10.75" customWidth="1"/>
    <col min="2" max="2" width="29.75" customWidth="1"/>
    <col min="3" max="3" width="21" customWidth="1"/>
    <col min="4" max="6" width="15" customWidth="1"/>
    <col min="7" max="7" width="16.875" customWidth="1"/>
    <col min="8" max="9" width="15" customWidth="1"/>
    <col min="10" max="10" width="16.25" customWidth="1"/>
    <col min="11" max="11" width="15" customWidth="1"/>
  </cols>
  <sheetData>
    <row r="1" spans="1:11" ht="13.5" customHeight="1"/>
    <row r="2" spans="1:11" ht="27" customHeight="1">
      <c r="A2" s="126" t="s">
        <v>25</v>
      </c>
      <c r="B2" s="126"/>
      <c r="C2" s="126"/>
      <c r="D2" s="126"/>
      <c r="E2" s="126"/>
      <c r="F2" s="126"/>
      <c r="G2" s="126"/>
      <c r="H2" s="126"/>
      <c r="I2" s="126"/>
      <c r="J2" s="126"/>
      <c r="K2" s="126"/>
    </row>
    <row r="3" spans="1:11" ht="22.5" customHeight="1">
      <c r="A3" s="7" t="s">
        <v>61</v>
      </c>
      <c r="K3" s="6" t="s">
        <v>62</v>
      </c>
    </row>
    <row r="4" spans="1:11" ht="21" customHeight="1">
      <c r="A4" s="139" t="s">
        <v>63</v>
      </c>
      <c r="B4" s="149" t="s">
        <v>64</v>
      </c>
      <c r="C4" s="149" t="s">
        <v>65</v>
      </c>
      <c r="D4" s="142" t="s">
        <v>66</v>
      </c>
      <c r="E4" s="143"/>
      <c r="F4" s="143"/>
      <c r="G4" s="143"/>
      <c r="H4" s="143"/>
      <c r="I4" s="143"/>
      <c r="J4" s="143"/>
      <c r="K4" s="144"/>
    </row>
    <row r="5" spans="1:11" ht="21" customHeight="1">
      <c r="A5" s="140"/>
      <c r="B5" s="150"/>
      <c r="C5" s="150"/>
      <c r="D5" s="147" t="s">
        <v>67</v>
      </c>
      <c r="E5" s="142" t="s">
        <v>68</v>
      </c>
      <c r="F5" s="143"/>
      <c r="G5" s="143"/>
      <c r="H5" s="145"/>
      <c r="I5" s="146" t="s">
        <v>69</v>
      </c>
      <c r="J5" s="143"/>
      <c r="K5" s="144"/>
    </row>
    <row r="6" spans="1:11" ht="21" customHeight="1">
      <c r="A6" s="141"/>
      <c r="B6" s="151"/>
      <c r="C6" s="151"/>
      <c r="D6" s="148"/>
      <c r="E6" s="12" t="s">
        <v>70</v>
      </c>
      <c r="F6" s="12" t="s">
        <v>71</v>
      </c>
      <c r="G6" s="12" t="s">
        <v>72</v>
      </c>
      <c r="H6" s="12" t="s">
        <v>73</v>
      </c>
      <c r="I6" s="12" t="s">
        <v>74</v>
      </c>
      <c r="J6" s="12" t="s">
        <v>75</v>
      </c>
      <c r="K6" s="12" t="s">
        <v>76</v>
      </c>
    </row>
    <row r="7" spans="1:11" ht="19.5" customHeight="1">
      <c r="A7" s="5" t="s">
        <v>77</v>
      </c>
      <c r="B7" s="5" t="s">
        <v>77</v>
      </c>
      <c r="C7" s="5" t="s">
        <v>77</v>
      </c>
      <c r="D7" s="5" t="s">
        <v>78</v>
      </c>
      <c r="E7" s="5" t="s">
        <v>79</v>
      </c>
      <c r="F7" s="5">
        <v>3</v>
      </c>
      <c r="G7" s="5">
        <v>4</v>
      </c>
      <c r="H7" s="5">
        <v>5</v>
      </c>
      <c r="I7" s="5" t="s">
        <v>80</v>
      </c>
      <c r="J7" s="5">
        <v>7</v>
      </c>
      <c r="K7" s="5">
        <v>8</v>
      </c>
    </row>
    <row r="8" spans="1:11" s="9" customFormat="1" ht="22.5" customHeight="1">
      <c r="A8" s="11"/>
      <c r="B8" s="13"/>
      <c r="C8" s="11"/>
      <c r="D8" s="14"/>
      <c r="E8" s="14"/>
      <c r="F8" s="14"/>
      <c r="G8" s="14"/>
      <c r="H8" s="14"/>
      <c r="I8" s="14"/>
      <c r="J8" s="14"/>
      <c r="K8" s="14"/>
    </row>
  </sheetData>
  <sheetProtection formatCells="0" formatColumns="0" formatRows="0"/>
  <mergeCells count="8">
    <mergeCell ref="A4:A6"/>
    <mergeCell ref="A2:K2"/>
    <mergeCell ref="D4:K4"/>
    <mergeCell ref="E5:H5"/>
    <mergeCell ref="I5:K5"/>
    <mergeCell ref="D5:D6"/>
    <mergeCell ref="C4:C6"/>
    <mergeCell ref="B4:B6"/>
  </mergeCells>
  <phoneticPr fontId="4" type="noConversion"/>
  <printOptions horizontalCentered="1"/>
  <pageMargins left="0.70866141732283472" right="0.70866141732283472" top="0.74803149606299213" bottom="0.74803149606299213" header="0.31496062992125984" footer="0.31496062992125984"/>
  <pageSetup paperSize="9" scale="71" orientation="landscape" horizontalDpi="100" verticalDpi="1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workbookViewId="0">
      <selection activeCell="K5" sqref="K5"/>
    </sheetView>
  </sheetViews>
  <sheetFormatPr defaultRowHeight="13.5"/>
  <cols>
    <col min="1" max="1" width="21.5" customWidth="1"/>
    <col min="2" max="4" width="6.875" style="93" customWidth="1"/>
    <col min="5" max="5" width="9.5" style="93" customWidth="1"/>
    <col min="6" max="6" width="13" style="93" customWidth="1"/>
    <col min="7" max="7" width="35.75" customWidth="1"/>
    <col min="8" max="8" width="10.125" customWidth="1"/>
  </cols>
  <sheetData>
    <row r="1" spans="1:9" ht="48.75" customHeight="1">
      <c r="A1" s="153" t="s">
        <v>123</v>
      </c>
      <c r="B1" s="153"/>
      <c r="C1" s="153"/>
      <c r="D1" s="153"/>
      <c r="E1" s="153"/>
      <c r="F1" s="153"/>
      <c r="G1" s="153"/>
      <c r="H1" s="153"/>
    </row>
    <row r="2" spans="1:9" s="74" customFormat="1" ht="33.75" customHeight="1">
      <c r="A2" s="72" t="s">
        <v>124</v>
      </c>
      <c r="B2" s="73"/>
      <c r="C2" s="73"/>
      <c r="D2" s="73"/>
      <c r="E2" s="154" t="s">
        <v>125</v>
      </c>
      <c r="F2" s="154"/>
      <c r="G2" s="155"/>
    </row>
    <row r="3" spans="1:9" s="81" customFormat="1" ht="60" customHeight="1">
      <c r="A3" s="75" t="s">
        <v>126</v>
      </c>
      <c r="B3" s="76" t="s">
        <v>127</v>
      </c>
      <c r="C3" s="76" t="s">
        <v>128</v>
      </c>
      <c r="D3" s="77" t="s">
        <v>129</v>
      </c>
      <c r="E3" s="78" t="s">
        <v>130</v>
      </c>
      <c r="F3" s="78" t="s">
        <v>131</v>
      </c>
      <c r="G3" s="79" t="s">
        <v>132</v>
      </c>
      <c r="H3" s="75" t="s">
        <v>133</v>
      </c>
      <c r="I3" s="80"/>
    </row>
    <row r="4" spans="1:9" s="86" customFormat="1" ht="52.5" customHeight="1">
      <c r="A4" s="82" t="s">
        <v>134</v>
      </c>
      <c r="B4" s="83">
        <f>SUM(B5:B8)</f>
        <v>78.8</v>
      </c>
      <c r="C4" s="83">
        <f>SUM(C5:C8)</f>
        <v>39.79</v>
      </c>
      <c r="D4" s="83">
        <f>SUM(D5:D8)</f>
        <v>-39.01</v>
      </c>
      <c r="E4" s="84">
        <f>D4/B4</f>
        <v>-0.49505076142131976</v>
      </c>
      <c r="F4" s="84">
        <f>C4/部门预算收支预算总表!F17</f>
        <v>4.4218535894604873E-3</v>
      </c>
      <c r="G4" s="91" t="s">
        <v>215</v>
      </c>
      <c r="H4" s="82"/>
      <c r="I4" s="85"/>
    </row>
    <row r="5" spans="1:9" s="81" customFormat="1" ht="48" customHeight="1">
      <c r="A5" s="87" t="s">
        <v>135</v>
      </c>
      <c r="B5" s="88"/>
      <c r="C5" s="88">
        <v>1.79</v>
      </c>
      <c r="D5" s="88">
        <f>C5-B5</f>
        <v>1.79</v>
      </c>
      <c r="E5" s="89" t="e">
        <f>D5/B5</f>
        <v>#DIV/0!</v>
      </c>
      <c r="F5" s="84">
        <f>C5/部门预算收支预算总表!F17</f>
        <v>1.9892229015165301E-4</v>
      </c>
      <c r="G5" s="91" t="s">
        <v>206</v>
      </c>
      <c r="H5" s="90"/>
    </row>
    <row r="6" spans="1:9" s="81" customFormat="1" ht="48" customHeight="1">
      <c r="A6" s="87" t="s">
        <v>136</v>
      </c>
      <c r="B6" s="88">
        <v>45</v>
      </c>
      <c r="C6" s="88">
        <v>28</v>
      </c>
      <c r="D6" s="88">
        <f>C6-B6</f>
        <v>-17</v>
      </c>
      <c r="E6" s="89">
        <f>D6/B6</f>
        <v>-0.37777777777777777</v>
      </c>
      <c r="F6" s="84">
        <f>C6/部门预算收支预算总表!F17</f>
        <v>3.1116335889644045E-3</v>
      </c>
      <c r="G6" s="91" t="s">
        <v>207</v>
      </c>
      <c r="H6" s="90"/>
    </row>
    <row r="7" spans="1:9" s="81" customFormat="1" ht="48" customHeight="1">
      <c r="A7" s="87" t="s">
        <v>137</v>
      </c>
      <c r="B7" s="88"/>
      <c r="C7" s="88"/>
      <c r="D7" s="88">
        <f>C7-B7</f>
        <v>0</v>
      </c>
      <c r="E7" s="89">
        <v>0</v>
      </c>
      <c r="F7" s="84">
        <f>C7/部门预算收支预算总表!F17</f>
        <v>0</v>
      </c>
      <c r="G7" s="91"/>
      <c r="H7" s="90"/>
    </row>
    <row r="8" spans="1:9" s="81" customFormat="1" ht="48" customHeight="1">
      <c r="A8" s="87" t="s">
        <v>138</v>
      </c>
      <c r="B8" s="88">
        <v>33.799999999999997</v>
      </c>
      <c r="C8" s="88">
        <v>10</v>
      </c>
      <c r="D8" s="88">
        <f>C8-B8</f>
        <v>-23.799999999999997</v>
      </c>
      <c r="E8" s="89">
        <f>D8/B8</f>
        <v>-0.70414201183431946</v>
      </c>
      <c r="F8" s="84">
        <f>C8/部门预算收支预算总表!F17</f>
        <v>1.1112977103444302E-3</v>
      </c>
      <c r="G8" s="91" t="s">
        <v>208</v>
      </c>
      <c r="H8" s="90"/>
    </row>
    <row r="9" spans="1:9" s="81" customFormat="1" ht="21.75" customHeight="1">
      <c r="A9" s="152" t="s">
        <v>139</v>
      </c>
      <c r="B9" s="152"/>
      <c r="C9" s="152"/>
      <c r="D9" s="152"/>
      <c r="E9" s="152"/>
      <c r="F9" s="152"/>
      <c r="G9" s="152"/>
      <c r="H9" s="152"/>
    </row>
    <row r="10" spans="1:9" s="81" customFormat="1" ht="21.75" customHeight="1">
      <c r="A10" s="152" t="s">
        <v>140</v>
      </c>
      <c r="B10" s="152"/>
      <c r="C10" s="152"/>
      <c r="D10" s="152"/>
      <c r="E10" s="152"/>
      <c r="F10" s="152"/>
      <c r="G10" s="152"/>
      <c r="H10" s="152"/>
    </row>
    <row r="11" spans="1:9" s="81" customFormat="1" ht="21.75" customHeight="1">
      <c r="A11" s="152" t="s">
        <v>141</v>
      </c>
      <c r="B11" s="152"/>
      <c r="C11" s="152"/>
      <c r="D11" s="152"/>
      <c r="E11" s="152"/>
      <c r="F11" s="152"/>
      <c r="G11" s="152"/>
      <c r="H11" s="152"/>
    </row>
    <row r="12" spans="1:9" s="81" customFormat="1" ht="21.75" customHeight="1">
      <c r="A12" s="152" t="s">
        <v>142</v>
      </c>
      <c r="B12" s="152"/>
      <c r="C12" s="152"/>
      <c r="D12" s="152"/>
      <c r="E12" s="152"/>
      <c r="F12" s="152"/>
      <c r="G12" s="152"/>
      <c r="H12" s="152"/>
    </row>
    <row r="13" spans="1:9" s="81" customFormat="1" ht="15.75">
      <c r="A13" s="152"/>
      <c r="B13" s="152"/>
      <c r="C13" s="152"/>
      <c r="D13" s="152"/>
      <c r="E13" s="152"/>
      <c r="F13" s="152"/>
      <c r="G13" s="152"/>
      <c r="H13" s="152"/>
    </row>
    <row r="14" spans="1:9" s="81" customFormat="1" ht="15.75">
      <c r="B14" s="92"/>
      <c r="C14" s="92"/>
      <c r="D14" s="92"/>
      <c r="E14" s="92"/>
      <c r="F14" s="92"/>
    </row>
    <row r="15" spans="1:9" s="81" customFormat="1" ht="15.75">
      <c r="B15" s="92"/>
      <c r="C15" s="92"/>
      <c r="D15" s="92"/>
      <c r="E15" s="92"/>
      <c r="F15" s="92"/>
    </row>
    <row r="16" spans="1:9" s="81" customFormat="1" ht="15.75">
      <c r="B16" s="92"/>
      <c r="C16" s="92"/>
      <c r="D16" s="92"/>
      <c r="E16" s="92"/>
      <c r="F16" s="92"/>
    </row>
    <row r="17" spans="2:6" s="81" customFormat="1" ht="15.75">
      <c r="B17" s="92"/>
      <c r="C17" s="92"/>
      <c r="D17" s="92"/>
      <c r="E17" s="92"/>
      <c r="F17" s="92"/>
    </row>
    <row r="18" spans="2:6" s="81" customFormat="1" ht="15.75">
      <c r="B18" s="92"/>
      <c r="C18" s="92"/>
      <c r="D18" s="92"/>
      <c r="E18" s="92"/>
      <c r="F18" s="92"/>
    </row>
    <row r="19" spans="2:6" s="81" customFormat="1" ht="15.75">
      <c r="B19" s="92"/>
      <c r="C19" s="92"/>
      <c r="D19" s="92"/>
      <c r="E19" s="92"/>
      <c r="F19" s="92"/>
    </row>
    <row r="20" spans="2:6" s="81" customFormat="1" ht="15.75">
      <c r="B20" s="92"/>
      <c r="C20" s="92"/>
      <c r="D20" s="92"/>
      <c r="E20" s="92"/>
      <c r="F20" s="92"/>
    </row>
    <row r="21" spans="2:6" s="81" customFormat="1" ht="15.75">
      <c r="B21" s="92"/>
      <c r="C21" s="92"/>
      <c r="D21" s="92"/>
      <c r="E21" s="92"/>
      <c r="F21" s="92"/>
    </row>
    <row r="22" spans="2:6" s="81" customFormat="1" ht="15.75">
      <c r="B22" s="92"/>
      <c r="C22" s="92"/>
      <c r="D22" s="92"/>
      <c r="E22" s="92"/>
      <c r="F22" s="92"/>
    </row>
    <row r="23" spans="2:6" s="81" customFormat="1" ht="15.75">
      <c r="B23" s="92"/>
      <c r="C23" s="92"/>
      <c r="D23" s="92"/>
      <c r="E23" s="92"/>
      <c r="F23" s="92"/>
    </row>
    <row r="24" spans="2:6" s="81" customFormat="1" ht="15.75">
      <c r="B24" s="92"/>
      <c r="C24" s="92"/>
      <c r="D24" s="92"/>
      <c r="E24" s="92"/>
      <c r="F24" s="92"/>
    </row>
    <row r="25" spans="2:6" s="81" customFormat="1" ht="15.75">
      <c r="B25" s="92"/>
      <c r="C25" s="92"/>
      <c r="D25" s="92"/>
      <c r="E25" s="92"/>
      <c r="F25" s="92"/>
    </row>
    <row r="26" spans="2:6" s="81" customFormat="1" ht="15.75">
      <c r="B26" s="92"/>
      <c r="C26" s="92"/>
      <c r="D26" s="92"/>
      <c r="E26" s="92"/>
      <c r="F26" s="92"/>
    </row>
    <row r="27" spans="2:6" s="81" customFormat="1" ht="15.75">
      <c r="B27" s="92"/>
      <c r="C27" s="92"/>
      <c r="D27" s="92"/>
      <c r="E27" s="92"/>
      <c r="F27" s="92"/>
    </row>
    <row r="28" spans="2:6" s="81" customFormat="1" ht="15.75">
      <c r="B28" s="92"/>
      <c r="C28" s="92"/>
      <c r="D28" s="92"/>
      <c r="E28" s="92"/>
      <c r="F28" s="92"/>
    </row>
    <row r="29" spans="2:6" s="81" customFormat="1" ht="15.75">
      <c r="B29" s="92"/>
      <c r="C29" s="92"/>
      <c r="D29" s="92"/>
      <c r="E29" s="92"/>
      <c r="F29" s="92"/>
    </row>
    <row r="30" spans="2:6" s="81" customFormat="1" ht="15.75">
      <c r="B30" s="92"/>
      <c r="C30" s="92"/>
      <c r="D30" s="92"/>
      <c r="E30" s="92"/>
      <c r="F30" s="92"/>
    </row>
    <row r="31" spans="2:6" s="81" customFormat="1" ht="15.75">
      <c r="B31" s="92"/>
      <c r="C31" s="92"/>
      <c r="D31" s="92"/>
      <c r="E31" s="92"/>
      <c r="F31" s="92"/>
    </row>
    <row r="32" spans="2:6" s="81" customFormat="1" ht="15.75">
      <c r="B32" s="92"/>
      <c r="C32" s="92"/>
      <c r="D32" s="92"/>
      <c r="E32" s="92"/>
      <c r="F32" s="92"/>
    </row>
    <row r="33" spans="2:6" s="81" customFormat="1" ht="15.75">
      <c r="B33" s="92"/>
      <c r="C33" s="92"/>
      <c r="D33" s="92"/>
      <c r="E33" s="92"/>
      <c r="F33" s="92"/>
    </row>
    <row r="34" spans="2:6" s="81" customFormat="1" ht="15.75">
      <c r="B34" s="92"/>
      <c r="C34" s="92"/>
      <c r="D34" s="92"/>
      <c r="E34" s="92"/>
      <c r="F34" s="92"/>
    </row>
  </sheetData>
  <mergeCells count="7">
    <mergeCell ref="A13:H13"/>
    <mergeCell ref="A1:H1"/>
    <mergeCell ref="E2:G2"/>
    <mergeCell ref="A9:H9"/>
    <mergeCell ref="A10:H10"/>
    <mergeCell ref="A11:H11"/>
    <mergeCell ref="A12:H12"/>
  </mergeCells>
  <phoneticPr fontId="22" type="noConversion"/>
  <pageMargins left="0.7" right="0.7" top="0.75" bottom="0.75" header="0.3" footer="0.3"/>
  <pageSetup paperSize="9" orientation="landscape" horizontalDpi="4294967293" verticalDpi="18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workbookViewId="0">
      <selection activeCell="C18" sqref="C18"/>
    </sheetView>
  </sheetViews>
  <sheetFormatPr defaultRowHeight="14.25"/>
  <cols>
    <col min="1" max="1" width="9" style="99"/>
    <col min="2" max="2" width="20.25" style="104" customWidth="1"/>
    <col min="3" max="3" width="41" style="105" customWidth="1"/>
    <col min="4" max="4" width="36.625" style="104" customWidth="1"/>
    <col min="5" max="16384" width="9" style="99"/>
  </cols>
  <sheetData>
    <row r="1" spans="1:4" ht="29.25" customHeight="1">
      <c r="A1" s="158" t="s">
        <v>175</v>
      </c>
      <c r="B1" s="158"/>
      <c r="C1" s="158"/>
      <c r="D1" s="158"/>
    </row>
    <row r="2" spans="1:4">
      <c r="A2" s="100" t="s">
        <v>149</v>
      </c>
      <c r="B2" s="101" t="s">
        <v>176</v>
      </c>
      <c r="C2" s="102"/>
      <c r="D2" s="102" t="s">
        <v>148</v>
      </c>
    </row>
    <row r="3" spans="1:4" ht="33" customHeight="1">
      <c r="A3" s="100" t="s">
        <v>177</v>
      </c>
      <c r="B3" s="159" t="s">
        <v>178</v>
      </c>
      <c r="C3" s="160"/>
      <c r="D3" s="161"/>
    </row>
    <row r="4" spans="1:4" ht="42" customHeight="1">
      <c r="A4" s="100"/>
      <c r="B4" s="101" t="s">
        <v>179</v>
      </c>
      <c r="C4" s="102" t="s">
        <v>205</v>
      </c>
      <c r="D4" s="162" t="s">
        <v>180</v>
      </c>
    </row>
    <row r="5" spans="1:4" ht="279.75" customHeight="1">
      <c r="A5" s="100"/>
      <c r="B5" s="101" t="s">
        <v>181</v>
      </c>
      <c r="C5" s="102" t="s">
        <v>210</v>
      </c>
      <c r="D5" s="162"/>
    </row>
    <row r="6" spans="1:4" ht="39" customHeight="1">
      <c r="A6" s="100" t="s">
        <v>182</v>
      </c>
      <c r="B6" s="159" t="s">
        <v>183</v>
      </c>
      <c r="C6" s="160"/>
      <c r="D6" s="161"/>
    </row>
    <row r="7" spans="1:4" ht="35.25" customHeight="1">
      <c r="A7" s="100"/>
      <c r="B7" s="101" t="s">
        <v>184</v>
      </c>
      <c r="C7" s="103" t="s">
        <v>211</v>
      </c>
      <c r="D7" s="163" t="s">
        <v>185</v>
      </c>
    </row>
    <row r="8" spans="1:4" ht="28.5" customHeight="1">
      <c r="A8" s="100"/>
      <c r="B8" s="101" t="s">
        <v>186</v>
      </c>
      <c r="C8" s="103" t="s">
        <v>187</v>
      </c>
      <c r="D8" s="163"/>
    </row>
    <row r="9" spans="1:4" ht="23.25" customHeight="1">
      <c r="A9" s="100"/>
      <c r="B9" s="101" t="s">
        <v>188</v>
      </c>
      <c r="C9" s="28" t="s">
        <v>212</v>
      </c>
      <c r="D9" s="163"/>
    </row>
    <row r="10" spans="1:4">
      <c r="A10" s="100"/>
      <c r="B10" s="101" t="s">
        <v>189</v>
      </c>
      <c r="C10" s="103"/>
      <c r="D10" s="163"/>
    </row>
    <row r="11" spans="1:4">
      <c r="A11" s="100"/>
      <c r="B11" s="101" t="s">
        <v>190</v>
      </c>
      <c r="C11" s="110">
        <v>1.1000000000000001</v>
      </c>
      <c r="D11" s="163"/>
    </row>
    <row r="12" spans="1:4" ht="24.75" customHeight="1">
      <c r="A12" s="100"/>
      <c r="B12" s="101" t="s">
        <v>191</v>
      </c>
      <c r="C12" s="110">
        <v>0.91</v>
      </c>
      <c r="D12" s="163"/>
    </row>
    <row r="13" spans="1:4">
      <c r="A13" s="100"/>
      <c r="B13" s="101" t="s">
        <v>192</v>
      </c>
      <c r="C13" s="110">
        <v>0.46</v>
      </c>
      <c r="D13" s="163"/>
    </row>
    <row r="14" spans="1:4">
      <c r="A14" s="100"/>
      <c r="B14" s="101" t="s">
        <v>193</v>
      </c>
      <c r="C14" s="111" t="s">
        <v>213</v>
      </c>
      <c r="D14" s="163"/>
    </row>
    <row r="15" spans="1:4">
      <c r="A15" s="100"/>
      <c r="B15" s="101" t="s">
        <v>194</v>
      </c>
      <c r="C15" s="110">
        <v>0.15</v>
      </c>
      <c r="D15" s="163"/>
    </row>
    <row r="16" spans="1:4">
      <c r="A16" s="100"/>
      <c r="B16" s="101" t="s">
        <v>195</v>
      </c>
      <c r="C16" s="110">
        <v>0.97</v>
      </c>
      <c r="D16" s="163"/>
    </row>
    <row r="17" spans="1:4">
      <c r="A17" s="100"/>
      <c r="B17" s="101" t="s">
        <v>196</v>
      </c>
      <c r="C17" s="110">
        <v>0.79</v>
      </c>
      <c r="D17" s="163"/>
    </row>
    <row r="18" spans="1:4" ht="28.5" customHeight="1">
      <c r="A18" s="100"/>
      <c r="B18" s="101" t="s">
        <v>197</v>
      </c>
      <c r="C18" s="103"/>
      <c r="D18" s="163"/>
    </row>
    <row r="19" spans="1:4">
      <c r="A19" s="100"/>
      <c r="B19" s="101" t="s">
        <v>198</v>
      </c>
      <c r="C19" s="103"/>
      <c r="D19" s="163"/>
    </row>
    <row r="20" spans="1:4">
      <c r="A20" s="100"/>
      <c r="B20" s="101" t="s">
        <v>199</v>
      </c>
      <c r="C20" s="103"/>
      <c r="D20" s="163"/>
    </row>
    <row r="21" spans="1:4">
      <c r="A21" s="100"/>
      <c r="B21" s="101" t="s">
        <v>200</v>
      </c>
      <c r="C21" s="103"/>
      <c r="D21" s="163"/>
    </row>
    <row r="22" spans="1:4">
      <c r="A22" s="100"/>
      <c r="B22" s="101" t="s">
        <v>201</v>
      </c>
      <c r="C22" s="103"/>
      <c r="D22" s="163"/>
    </row>
    <row r="23" spans="1:4" ht="94.5" customHeight="1">
      <c r="A23" s="156" t="s">
        <v>202</v>
      </c>
      <c r="B23" s="157"/>
      <c r="C23" s="157"/>
      <c r="D23" s="157"/>
    </row>
  </sheetData>
  <mergeCells count="6">
    <mergeCell ref="A23:D23"/>
    <mergeCell ref="A1:D1"/>
    <mergeCell ref="B3:D3"/>
    <mergeCell ref="D4:D5"/>
    <mergeCell ref="B6:D6"/>
    <mergeCell ref="D7:D22"/>
  </mergeCells>
  <phoneticPr fontId="22" type="noConversion"/>
  <pageMargins left="0.75" right="0.75" top="1" bottom="1" header="0.5" footer="0.5"/>
  <pageSetup paperSize="9" orientation="landscape" verticalDpi="180" r:id="rId1"/>
  <headerFooter alignWithMargins="0"/>
  <rowBreaks count="1" manualBreakCount="1">
    <brk id="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5</vt:i4>
      </vt:variant>
    </vt:vector>
  </HeadingPairs>
  <TitlesOfParts>
    <vt:vector size="13" baseType="lpstr">
      <vt:lpstr>单位职责</vt:lpstr>
      <vt:lpstr>封面</vt:lpstr>
      <vt:lpstr>部门预算收支预算总表</vt:lpstr>
      <vt:lpstr>批复总表</vt:lpstr>
      <vt:lpstr>批复科目汇总表</vt:lpstr>
      <vt:lpstr>项目批复明细表</vt:lpstr>
      <vt:lpstr>三公经费</vt:lpstr>
      <vt:lpstr>绩效评价</vt:lpstr>
      <vt:lpstr>三公经费!Print_Area</vt:lpstr>
      <vt:lpstr>项目批复明细表!Print_Area</vt:lpstr>
      <vt:lpstr>批复科目汇总表!Print_Titles</vt:lpstr>
      <vt:lpstr>批复总表!Print_Titles</vt:lpstr>
      <vt:lpstr>项目批复明细表!Print_Titles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2016-06-17T01:49:53Z</cp:lastPrinted>
  <dcterms:created xsi:type="dcterms:W3CDTF">2015-01-09T01:32:36Z</dcterms:created>
  <dcterms:modified xsi:type="dcterms:W3CDTF">2016-06-29T03:59:44Z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6165918</vt:i4>
  </property>
</Properties>
</file>