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930" activeTab="5"/>
  </bookViews>
  <sheets>
    <sheet name="封面" sheetId="1" r:id="rId1"/>
    <sheet name="01-收支总表" sheetId="8" r:id="rId2"/>
    <sheet name="02-收入总表" sheetId="9" r:id="rId3"/>
    <sheet name="03-基本支出总表（经济科目）" sheetId="14" r:id="rId4"/>
    <sheet name="05-项目批复明细表" sheetId="16" r:id="rId5"/>
    <sheet name="06-科目汇总表的" sheetId="17" r:id="rId6"/>
    <sheet name="07-定额公用经费支出表" sheetId="18" r:id="rId7"/>
  </sheets>
  <definedNames>
    <definedName name="_xlnm.Print_Area" localSheetId="1">'01-收支总表'!$A$1:$H$38</definedName>
    <definedName name="_xlnm.Print_Area" localSheetId="2">'02-收入总表'!$A$1:$X$28</definedName>
    <definedName name="_xlnm.Print_Area" localSheetId="4">'05-项目批复明细表'!$A$1:$K$18</definedName>
    <definedName name="_xlnm.Print_Area" localSheetId="5">'06-科目汇总表的'!$A$1:$S$60</definedName>
    <definedName name="_xlnm.Print_Area" localSheetId="6">'07-定额公用经费支出表'!$A$1:$D$24</definedName>
    <definedName name="_xlnm.Print_Titles" localSheetId="1">'01-收支总表'!$1:$5</definedName>
    <definedName name="_xlnm.Print_Titles" localSheetId="2">'02-收入总表'!$1:$6</definedName>
    <definedName name="_xlnm.Print_Titles" localSheetId="3">'03-基本支出总表（经济科目）'!$1:$5</definedName>
    <definedName name="_xlnm.Print_Titles" localSheetId="4">'05-项目批复明细表'!$1:$7</definedName>
    <definedName name="_xlnm.Print_Titles" localSheetId="5">'06-科目汇总表的'!$1:$7</definedName>
    <definedName name="_xlnm.Print_Titles" localSheetId="6">'07-定额公用经费支出表'!$1:$5</definedName>
  </definedNames>
  <calcPr calcId="144525"/>
</workbook>
</file>

<file path=xl/calcChain.xml><?xml version="1.0" encoding="utf-8"?>
<calcChain xmlns="http://schemas.openxmlformats.org/spreadsheetml/2006/main">
  <c r="D27" i="17" l="1"/>
  <c r="D46" i="17"/>
  <c r="K47" i="17"/>
  <c r="R47" i="17" s="1"/>
  <c r="H47" i="17"/>
  <c r="E47" i="17"/>
  <c r="S47" i="17" s="1"/>
  <c r="Q46" i="17"/>
  <c r="P46" i="17"/>
  <c r="O46" i="17"/>
  <c r="N46" i="17"/>
  <c r="K46" i="17" s="1"/>
  <c r="M46" i="17"/>
  <c r="L46" i="17"/>
  <c r="J46" i="17"/>
  <c r="H46" i="17" s="1"/>
  <c r="I46" i="17"/>
  <c r="G46" i="17"/>
  <c r="F46" i="17"/>
  <c r="E46" i="17" s="1"/>
  <c r="D6" i="14"/>
  <c r="F51" i="14"/>
  <c r="E50" i="14"/>
  <c r="D50" i="14"/>
  <c r="D49" i="14" s="1"/>
  <c r="X21" i="9"/>
  <c r="D21" i="9"/>
  <c r="C21" i="9"/>
  <c r="H7" i="8"/>
  <c r="F24" i="8"/>
  <c r="B31" i="8"/>
  <c r="B6" i="8"/>
  <c r="B7" i="8"/>
  <c r="R46" i="17" l="1"/>
  <c r="S46" i="17"/>
  <c r="F50" i="14"/>
  <c r="E49" i="14"/>
  <c r="F49" i="14" s="1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S9" i="17" l="1"/>
  <c r="S10" i="17"/>
  <c r="S11" i="17"/>
  <c r="R12" i="17"/>
  <c r="S12" i="17"/>
  <c r="R13" i="17"/>
  <c r="S13" i="17"/>
  <c r="R14" i="17"/>
  <c r="S14" i="17"/>
  <c r="R15" i="17"/>
  <c r="S15" i="17"/>
  <c r="R16" i="17"/>
  <c r="S16" i="17"/>
  <c r="R17" i="17"/>
  <c r="S17" i="17"/>
  <c r="R18" i="17"/>
  <c r="S18" i="17"/>
  <c r="R19" i="17"/>
  <c r="S19" i="17"/>
  <c r="R20" i="17"/>
  <c r="S20" i="17"/>
  <c r="R21" i="17"/>
  <c r="S21" i="17"/>
  <c r="R22" i="17"/>
  <c r="S22" i="17"/>
  <c r="R23" i="17"/>
  <c r="S23" i="17"/>
  <c r="R24" i="17"/>
  <c r="S24" i="17"/>
  <c r="R25" i="17"/>
  <c r="S25" i="17"/>
  <c r="R27" i="17"/>
  <c r="S27" i="17"/>
  <c r="R28" i="17"/>
  <c r="S28" i="17"/>
  <c r="R29" i="17"/>
  <c r="S29" i="17"/>
  <c r="R30" i="17"/>
  <c r="S30" i="17"/>
  <c r="R31" i="17"/>
  <c r="S31" i="17"/>
  <c r="R32" i="17"/>
  <c r="S32" i="17"/>
  <c r="R33" i="17"/>
  <c r="S33" i="17"/>
  <c r="R34" i="17"/>
  <c r="S34" i="17"/>
  <c r="R35" i="17"/>
  <c r="S35" i="17"/>
  <c r="R36" i="17"/>
  <c r="S36" i="17"/>
  <c r="R37" i="17"/>
  <c r="S37" i="17"/>
  <c r="R38" i="17"/>
  <c r="S38" i="17"/>
  <c r="R39" i="17"/>
  <c r="S39" i="17"/>
  <c r="R40" i="17"/>
  <c r="S40" i="17"/>
  <c r="R41" i="17"/>
  <c r="S41" i="17"/>
  <c r="R42" i="17"/>
  <c r="S42" i="17"/>
  <c r="R43" i="17"/>
  <c r="S43" i="17"/>
  <c r="R44" i="17"/>
  <c r="S44" i="17"/>
  <c r="R45" i="17"/>
  <c r="S45" i="17"/>
  <c r="R48" i="17"/>
  <c r="S48" i="17"/>
  <c r="R49" i="17"/>
  <c r="S49" i="17"/>
  <c r="R50" i="17"/>
  <c r="S50" i="17"/>
  <c r="R51" i="17"/>
  <c r="S51" i="17"/>
  <c r="R52" i="17"/>
  <c r="S52" i="17"/>
  <c r="R53" i="17"/>
  <c r="S53" i="17"/>
  <c r="R54" i="17"/>
  <c r="S54" i="17"/>
  <c r="R55" i="17"/>
  <c r="S55" i="17"/>
  <c r="R56" i="17"/>
  <c r="S56" i="17"/>
  <c r="R57" i="17"/>
  <c r="S57" i="17"/>
  <c r="R58" i="17"/>
  <c r="S58" i="17"/>
  <c r="R59" i="17"/>
  <c r="S59" i="17"/>
  <c r="R60" i="17"/>
  <c r="S60" i="17"/>
  <c r="G8" i="17"/>
  <c r="G27" i="17"/>
  <c r="G26" i="17" s="1"/>
  <c r="H8" i="17"/>
  <c r="F9" i="14"/>
  <c r="F10" i="14"/>
  <c r="F11" i="14"/>
  <c r="F12" i="14"/>
  <c r="F13" i="14"/>
  <c r="F14" i="14"/>
  <c r="F15" i="14"/>
  <c r="F16" i="14"/>
  <c r="F17" i="14"/>
  <c r="F18" i="14"/>
  <c r="F19" i="14"/>
  <c r="F21" i="14"/>
  <c r="F22" i="14"/>
  <c r="F23" i="14"/>
  <c r="F24" i="14"/>
  <c r="F25" i="14"/>
  <c r="F26" i="14"/>
  <c r="F27" i="14"/>
  <c r="F28" i="14"/>
  <c r="F29" i="14"/>
  <c r="F30" i="14"/>
  <c r="F31" i="14"/>
  <c r="F34" i="14"/>
  <c r="F36" i="14"/>
  <c r="F38" i="14"/>
  <c r="F41" i="14"/>
  <c r="F42" i="14"/>
  <c r="F43" i="14"/>
  <c r="F44" i="14"/>
  <c r="F45" i="14"/>
  <c r="F46" i="14"/>
  <c r="F47" i="14"/>
  <c r="F48" i="14"/>
  <c r="F28" i="17" l="1"/>
  <c r="G28" i="17"/>
  <c r="I28" i="17"/>
  <c r="J28" i="17"/>
  <c r="L28" i="17"/>
  <c r="M28" i="17"/>
  <c r="N28" i="17"/>
  <c r="O28" i="17"/>
  <c r="P28" i="17"/>
  <c r="Q28" i="17"/>
  <c r="D28" i="17"/>
  <c r="D23" i="18" l="1"/>
  <c r="D21" i="18"/>
  <c r="D7" i="18"/>
  <c r="Q59" i="17"/>
  <c r="Q58" i="17" s="1"/>
  <c r="Q57" i="17" s="1"/>
  <c r="O59" i="17"/>
  <c r="O58" i="17" s="1"/>
  <c r="O57" i="17" s="1"/>
  <c r="N59" i="17"/>
  <c r="N58" i="17" s="1"/>
  <c r="N57" i="17" s="1"/>
  <c r="M59" i="17"/>
  <c r="M58" i="17" s="1"/>
  <c r="M57" i="17" s="1"/>
  <c r="L59" i="17"/>
  <c r="J59" i="17"/>
  <c r="I59" i="17"/>
  <c r="I58" i="17" s="1"/>
  <c r="I57" i="17" s="1"/>
  <c r="F59" i="17"/>
  <c r="D59" i="17"/>
  <c r="D58" i="17" s="1"/>
  <c r="D57" i="17" s="1"/>
  <c r="L58" i="17"/>
  <c r="L57" i="17" s="1"/>
  <c r="J58" i="17"/>
  <c r="J57" i="17" s="1"/>
  <c r="F58" i="17"/>
  <c r="F57" i="17" s="1"/>
  <c r="Q48" i="17"/>
  <c r="O48" i="17"/>
  <c r="N48" i="17"/>
  <c r="M48" i="17"/>
  <c r="L48" i="17"/>
  <c r="J48" i="17"/>
  <c r="I48" i="17"/>
  <c r="F48" i="17"/>
  <c r="D48" i="17"/>
  <c r="Q24" i="17"/>
  <c r="Q21" i="17" s="1"/>
  <c r="Q20" i="17" s="1"/>
  <c r="O24" i="17"/>
  <c r="N24" i="17"/>
  <c r="M24" i="17"/>
  <c r="L24" i="17"/>
  <c r="L21" i="17" s="1"/>
  <c r="L20" i="17" s="1"/>
  <c r="J24" i="17"/>
  <c r="I24" i="17"/>
  <c r="F24" i="17"/>
  <c r="D24" i="17"/>
  <c r="Q22" i="17"/>
  <c r="O22" i="17"/>
  <c r="N22" i="17"/>
  <c r="M22" i="17"/>
  <c r="L22" i="17"/>
  <c r="J22" i="17"/>
  <c r="I22" i="17"/>
  <c r="I21" i="17" s="1"/>
  <c r="I20" i="17" s="1"/>
  <c r="F22" i="17"/>
  <c r="F21" i="17" s="1"/>
  <c r="F20" i="17" s="1"/>
  <c r="D22" i="17"/>
  <c r="Q18" i="17"/>
  <c r="O18" i="17"/>
  <c r="N18" i="17"/>
  <c r="M18" i="17"/>
  <c r="L18" i="17"/>
  <c r="J18" i="17"/>
  <c r="I18" i="17"/>
  <c r="F18" i="17"/>
  <c r="D18" i="17"/>
  <c r="Q16" i="17"/>
  <c r="O16" i="17"/>
  <c r="N16" i="17"/>
  <c r="M16" i="17"/>
  <c r="L16" i="17"/>
  <c r="J16" i="17"/>
  <c r="I16" i="17"/>
  <c r="F16" i="17"/>
  <c r="D16" i="17"/>
  <c r="Q14" i="17"/>
  <c r="O14" i="17"/>
  <c r="N14" i="17"/>
  <c r="M14" i="17"/>
  <c r="L14" i="17"/>
  <c r="J14" i="17"/>
  <c r="I14" i="17"/>
  <c r="I13" i="17" s="1"/>
  <c r="F14" i="17"/>
  <c r="D14" i="17"/>
  <c r="Q11" i="17"/>
  <c r="Q10" i="17" s="1"/>
  <c r="O11" i="17"/>
  <c r="O10" i="17" s="1"/>
  <c r="N11" i="17"/>
  <c r="N10" i="17" s="1"/>
  <c r="M11" i="17"/>
  <c r="M10" i="17" s="1"/>
  <c r="L11" i="17"/>
  <c r="J11" i="17"/>
  <c r="J10" i="17" s="1"/>
  <c r="I11" i="17"/>
  <c r="I10" i="17" s="1"/>
  <c r="F11" i="17"/>
  <c r="D11" i="17"/>
  <c r="D10" i="17" s="1"/>
  <c r="F10" i="17"/>
  <c r="K10" i="16"/>
  <c r="J10" i="16"/>
  <c r="I10" i="16"/>
  <c r="H10" i="16"/>
  <c r="G10" i="16"/>
  <c r="F10" i="16"/>
  <c r="E10" i="16"/>
  <c r="D10" i="16"/>
  <c r="K9" i="16"/>
  <c r="J9" i="16"/>
  <c r="I9" i="16"/>
  <c r="H9" i="16"/>
  <c r="G9" i="16"/>
  <c r="F9" i="16"/>
  <c r="E9" i="16"/>
  <c r="D9" i="16"/>
  <c r="K8" i="16"/>
  <c r="J8" i="16"/>
  <c r="I8" i="16"/>
  <c r="H8" i="16"/>
  <c r="G8" i="16"/>
  <c r="F8" i="16"/>
  <c r="E8" i="16"/>
  <c r="D8" i="16"/>
  <c r="E40" i="14"/>
  <c r="F40" i="14" s="1"/>
  <c r="D40" i="14"/>
  <c r="D39" i="14" s="1"/>
  <c r="E39" i="14"/>
  <c r="F39" i="14" s="1"/>
  <c r="E37" i="14"/>
  <c r="F37" i="14" s="1"/>
  <c r="D37" i="14"/>
  <c r="D32" i="14" s="1"/>
  <c r="E35" i="14"/>
  <c r="F35" i="14" s="1"/>
  <c r="D35" i="14"/>
  <c r="E33" i="14"/>
  <c r="F33" i="14" s="1"/>
  <c r="D33" i="14"/>
  <c r="E20" i="14"/>
  <c r="F20" i="14" s="1"/>
  <c r="D20" i="14"/>
  <c r="E8" i="14"/>
  <c r="F8" i="14" s="1"/>
  <c r="D8" i="14"/>
  <c r="X26" i="9"/>
  <c r="W26" i="9"/>
  <c r="W25" i="9" s="1"/>
  <c r="V26" i="9"/>
  <c r="V25" i="9" s="1"/>
  <c r="U26" i="9"/>
  <c r="T26" i="9"/>
  <c r="S26" i="9"/>
  <c r="S25" i="9" s="1"/>
  <c r="R26" i="9"/>
  <c r="R25" i="9" s="1"/>
  <c r="Q26" i="9"/>
  <c r="P26" i="9"/>
  <c r="O26" i="9"/>
  <c r="O25" i="9" s="1"/>
  <c r="N26" i="9"/>
  <c r="N25" i="9" s="1"/>
  <c r="M26" i="9"/>
  <c r="L26" i="9"/>
  <c r="K26" i="9"/>
  <c r="K25" i="9" s="1"/>
  <c r="J26" i="9"/>
  <c r="J25" i="9" s="1"/>
  <c r="I26" i="9"/>
  <c r="H26" i="9"/>
  <c r="G26" i="9"/>
  <c r="G25" i="9" s="1"/>
  <c r="F26" i="9"/>
  <c r="F25" i="9" s="1"/>
  <c r="E26" i="9"/>
  <c r="D26" i="9"/>
  <c r="C26" i="9"/>
  <c r="C25" i="9" s="1"/>
  <c r="X25" i="9"/>
  <c r="U25" i="9"/>
  <c r="T25" i="9"/>
  <c r="Q25" i="9"/>
  <c r="P25" i="9"/>
  <c r="M25" i="9"/>
  <c r="L25" i="9"/>
  <c r="I25" i="9"/>
  <c r="H25" i="9"/>
  <c r="E25" i="9"/>
  <c r="D25" i="9"/>
  <c r="W21" i="9"/>
  <c r="W20" i="9" s="1"/>
  <c r="V21" i="9"/>
  <c r="V20" i="9" s="1"/>
  <c r="U21" i="9"/>
  <c r="T21" i="9"/>
  <c r="T20" i="9" s="1"/>
  <c r="S21" i="9"/>
  <c r="S20" i="9" s="1"/>
  <c r="R21" i="9"/>
  <c r="R20" i="9" s="1"/>
  <c r="Q21" i="9"/>
  <c r="P21" i="9"/>
  <c r="O21" i="9"/>
  <c r="O20" i="9" s="1"/>
  <c r="N21" i="9"/>
  <c r="N20" i="9" s="1"/>
  <c r="M21" i="9"/>
  <c r="L21" i="9"/>
  <c r="L20" i="9" s="1"/>
  <c r="K21" i="9"/>
  <c r="K20" i="9" s="1"/>
  <c r="J21" i="9"/>
  <c r="J20" i="9" s="1"/>
  <c r="I21" i="9"/>
  <c r="H21" i="9"/>
  <c r="G21" i="9"/>
  <c r="G20" i="9" s="1"/>
  <c r="F21" i="9"/>
  <c r="F20" i="9" s="1"/>
  <c r="E21" i="9"/>
  <c r="C20" i="9"/>
  <c r="X20" i="9"/>
  <c r="U20" i="9"/>
  <c r="Q20" i="9"/>
  <c r="P20" i="9"/>
  <c r="M20" i="9"/>
  <c r="I20" i="9"/>
  <c r="H20" i="9"/>
  <c r="E20" i="9"/>
  <c r="D20" i="9"/>
  <c r="X17" i="9"/>
  <c r="W17" i="9"/>
  <c r="W16" i="9" s="1"/>
  <c r="V17" i="9"/>
  <c r="V16" i="9" s="1"/>
  <c r="U17" i="9"/>
  <c r="T17" i="9"/>
  <c r="S17" i="9"/>
  <c r="S16" i="9" s="1"/>
  <c r="R17" i="9"/>
  <c r="R16" i="9" s="1"/>
  <c r="Q17" i="9"/>
  <c r="P17" i="9"/>
  <c r="O17" i="9"/>
  <c r="O16" i="9" s="1"/>
  <c r="N17" i="9"/>
  <c r="N16" i="9" s="1"/>
  <c r="M17" i="9"/>
  <c r="L17" i="9"/>
  <c r="K17" i="9"/>
  <c r="K16" i="9" s="1"/>
  <c r="J17" i="9"/>
  <c r="J16" i="9" s="1"/>
  <c r="I17" i="9"/>
  <c r="H17" i="9"/>
  <c r="G17" i="9"/>
  <c r="G16" i="9" s="1"/>
  <c r="F17" i="9"/>
  <c r="F16" i="9" s="1"/>
  <c r="E17" i="9"/>
  <c r="D17" i="9"/>
  <c r="C17" i="9"/>
  <c r="C16" i="9" s="1"/>
  <c r="X16" i="9"/>
  <c r="U16" i="9"/>
  <c r="T16" i="9"/>
  <c r="Q16" i="9"/>
  <c r="P16" i="9"/>
  <c r="M16" i="9"/>
  <c r="L16" i="9"/>
  <c r="I16" i="9"/>
  <c r="H16" i="9"/>
  <c r="E16" i="9"/>
  <c r="D16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X9" i="9"/>
  <c r="X8" i="9" s="1"/>
  <c r="W9" i="9"/>
  <c r="W8" i="9" s="1"/>
  <c r="V9" i="9"/>
  <c r="U9" i="9"/>
  <c r="T9" i="9"/>
  <c r="T8" i="9" s="1"/>
  <c r="S9" i="9"/>
  <c r="S8" i="9" s="1"/>
  <c r="R9" i="9"/>
  <c r="Q9" i="9"/>
  <c r="P9" i="9"/>
  <c r="P8" i="9" s="1"/>
  <c r="O9" i="9"/>
  <c r="O8" i="9" s="1"/>
  <c r="N9" i="9"/>
  <c r="M9" i="9"/>
  <c r="L9" i="9"/>
  <c r="K9" i="9"/>
  <c r="J9" i="9"/>
  <c r="I9" i="9"/>
  <c r="H9" i="9"/>
  <c r="H8" i="9" s="1"/>
  <c r="G9" i="9"/>
  <c r="G8" i="9" s="1"/>
  <c r="F9" i="9"/>
  <c r="E9" i="9"/>
  <c r="D9" i="9"/>
  <c r="D8" i="9" s="1"/>
  <c r="C9" i="9"/>
  <c r="L8" i="9"/>
  <c r="K8" i="9"/>
  <c r="F8" i="9" l="1"/>
  <c r="J8" i="9"/>
  <c r="J7" i="9" s="1"/>
  <c r="J28" i="9" s="1"/>
  <c r="N8" i="9"/>
  <c r="N7" i="9" s="1"/>
  <c r="N28" i="9" s="1"/>
  <c r="R8" i="9"/>
  <c r="V8" i="9"/>
  <c r="E8" i="9"/>
  <c r="I8" i="9"/>
  <c r="I7" i="9" s="1"/>
  <c r="I28" i="9" s="1"/>
  <c r="M8" i="9"/>
  <c r="Q8" i="9"/>
  <c r="U8" i="9"/>
  <c r="U7" i="9" s="1"/>
  <c r="U28" i="9" s="1"/>
  <c r="L10" i="17"/>
  <c r="K10" i="17" s="1"/>
  <c r="R10" i="17" s="1"/>
  <c r="K11" i="17"/>
  <c r="R11" i="17" s="1"/>
  <c r="L13" i="17"/>
  <c r="E7" i="14"/>
  <c r="F7" i="14" s="1"/>
  <c r="R7" i="9"/>
  <c r="R28" i="9" s="1"/>
  <c r="C8" i="9"/>
  <c r="J13" i="17"/>
  <c r="J9" i="17" s="1"/>
  <c r="O13" i="17"/>
  <c r="O9" i="17" s="1"/>
  <c r="D21" i="17"/>
  <c r="D20" i="17" s="1"/>
  <c r="D7" i="14"/>
  <c r="E32" i="14"/>
  <c r="F32" i="14" s="1"/>
  <c r="D6" i="18"/>
  <c r="Q27" i="17"/>
  <c r="Q26" i="17" s="1"/>
  <c r="O27" i="17"/>
  <c r="O26" i="17" s="1"/>
  <c r="N27" i="17"/>
  <c r="N26" i="17" s="1"/>
  <c r="M27" i="17"/>
  <c r="M26" i="17" s="1"/>
  <c r="L27" i="17"/>
  <c r="L26" i="17" s="1"/>
  <c r="J27" i="17"/>
  <c r="J26" i="17" s="1"/>
  <c r="I27" i="17"/>
  <c r="I26" i="17" s="1"/>
  <c r="F27" i="17"/>
  <c r="F26" i="17" s="1"/>
  <c r="D26" i="17"/>
  <c r="O21" i="17"/>
  <c r="O20" i="17" s="1"/>
  <c r="N21" i="17"/>
  <c r="N20" i="17" s="1"/>
  <c r="M21" i="17"/>
  <c r="M20" i="17" s="1"/>
  <c r="J21" i="17"/>
  <c r="J20" i="17" s="1"/>
  <c r="Q13" i="17"/>
  <c r="Q9" i="17" s="1"/>
  <c r="Q8" i="17" s="1"/>
  <c r="N13" i="17"/>
  <c r="M13" i="17"/>
  <c r="M9" i="17" s="1"/>
  <c r="M8" i="17" s="1"/>
  <c r="F13" i="17"/>
  <c r="F9" i="17" s="1"/>
  <c r="D13" i="17"/>
  <c r="D9" i="17" s="1"/>
  <c r="D8" i="17" s="1"/>
  <c r="N9" i="17"/>
  <c r="N8" i="17" s="1"/>
  <c r="I9" i="17"/>
  <c r="I8" i="17" s="1"/>
  <c r="E6" i="14"/>
  <c r="F6" i="14" s="1"/>
  <c r="X7" i="9"/>
  <c r="X28" i="9" s="1"/>
  <c r="W7" i="9"/>
  <c r="W28" i="9" s="1"/>
  <c r="V7" i="9"/>
  <c r="V28" i="9" s="1"/>
  <c r="T7" i="9"/>
  <c r="T28" i="9" s="1"/>
  <c r="S7" i="9"/>
  <c r="S28" i="9" s="1"/>
  <c r="Q7" i="9"/>
  <c r="Q28" i="9" s="1"/>
  <c r="P7" i="9"/>
  <c r="P28" i="9" s="1"/>
  <c r="O7" i="9"/>
  <c r="O28" i="9" s="1"/>
  <c r="M7" i="9"/>
  <c r="M28" i="9" s="1"/>
  <c r="L7" i="9"/>
  <c r="L28" i="9" s="1"/>
  <c r="K7" i="9"/>
  <c r="K28" i="9" s="1"/>
  <c r="H7" i="9"/>
  <c r="H28" i="9" s="1"/>
  <c r="G7" i="9"/>
  <c r="G28" i="9" s="1"/>
  <c r="F7" i="9"/>
  <c r="F28" i="9" s="1"/>
  <c r="E7" i="9"/>
  <c r="E28" i="9" s="1"/>
  <c r="D7" i="9"/>
  <c r="D28" i="9" s="1"/>
  <c r="C7" i="9"/>
  <c r="C28" i="9" s="1"/>
  <c r="R26" i="17" l="1"/>
  <c r="S26" i="17"/>
  <c r="L9" i="17"/>
  <c r="F8" i="17"/>
  <c r="E8" i="17" s="1"/>
  <c r="J8" i="17"/>
  <c r="O8" i="17"/>
  <c r="L8" i="17" l="1"/>
  <c r="K8" i="17" s="1"/>
  <c r="R8" i="17" s="1"/>
  <c r="K9" i="17"/>
  <c r="R9" i="17" s="1"/>
  <c r="S8" i="17"/>
</calcChain>
</file>

<file path=xl/sharedStrings.xml><?xml version="1.0" encoding="utf-8"?>
<sst xmlns="http://schemas.openxmlformats.org/spreadsheetml/2006/main" count="498" uniqueCount="353">
  <si>
    <t>单位：元</t>
  </si>
  <si>
    <t>收            入</t>
  </si>
  <si>
    <t>支             出（按项目类别）</t>
  </si>
  <si>
    <t>支             出（按功能科目分类）</t>
  </si>
  <si>
    <t>支           出（按经济科目分类）</t>
  </si>
  <si>
    <t>项        目</t>
  </si>
  <si>
    <t>项          目</t>
  </si>
  <si>
    <t>支出功能分类</t>
  </si>
  <si>
    <t>经济科目</t>
  </si>
  <si>
    <t>公共财政预算收入</t>
  </si>
  <si>
    <t>一、一般公共服务</t>
  </si>
  <si>
    <t>一、工资福利性支出</t>
  </si>
  <si>
    <t xml:space="preserve">      经费拨款(补助)</t>
  </si>
  <si>
    <t>经费拨款(补助)</t>
  </si>
  <si>
    <t>二、外交</t>
  </si>
  <si>
    <t>二、商品和服务支出</t>
  </si>
  <si>
    <t xml:space="preserve">      基本建设拨款</t>
  </si>
  <si>
    <t>基本建设拨款</t>
  </si>
  <si>
    <t>三、国防</t>
  </si>
  <si>
    <t>三、对个人和家庭的补助支出</t>
  </si>
  <si>
    <t>二、非税收入</t>
  </si>
  <si>
    <t>非税收入</t>
  </si>
  <si>
    <t>四、公共安全</t>
  </si>
  <si>
    <t>四、对企事业单位的补贴</t>
  </si>
  <si>
    <t>五、教育</t>
  </si>
  <si>
    <t>五、转移性支出</t>
  </si>
  <si>
    <t xml:space="preserve">        专项收入</t>
  </si>
  <si>
    <t>六、科学技术</t>
  </si>
  <si>
    <t xml:space="preserve">        行政事业性收费收入</t>
  </si>
  <si>
    <t>七、文化体育与传媒</t>
  </si>
  <si>
    <t xml:space="preserve">        罚没收入</t>
  </si>
  <si>
    <t>八、社会保障与就业</t>
  </si>
  <si>
    <t>九、社会保险基金支出</t>
  </si>
  <si>
    <t xml:space="preserve">        事业收入</t>
  </si>
  <si>
    <t xml:space="preserve">        经营收入</t>
  </si>
  <si>
    <t>十一、节能环保</t>
  </si>
  <si>
    <t>十二、城乡社区事务</t>
  </si>
  <si>
    <t>十三、农林水事务</t>
  </si>
  <si>
    <t>十四、交通运输</t>
  </si>
  <si>
    <t xml:space="preserve">        国有资源（资产）有偿使用收入</t>
  </si>
  <si>
    <t xml:space="preserve">        其他收入</t>
  </si>
  <si>
    <t>十六、商业服务业等事务</t>
  </si>
  <si>
    <t>政府性基金收入</t>
  </si>
  <si>
    <t>国有资本经营收入</t>
  </si>
  <si>
    <t>社会保险基金收入</t>
  </si>
  <si>
    <t>其他收入</t>
  </si>
  <si>
    <t xml:space="preserve">本  年  收  入  合  计 </t>
  </si>
  <si>
    <t>上级补助</t>
  </si>
  <si>
    <t>附属单位上缴收入</t>
  </si>
  <si>
    <t>上年结余</t>
  </si>
  <si>
    <t>支    出    总    计</t>
  </si>
  <si>
    <t xml:space="preserve">支    出    总    计  </t>
  </si>
  <si>
    <t>合计</t>
  </si>
  <si>
    <t>教育收费</t>
  </si>
  <si>
    <t>项目名称</t>
  </si>
  <si>
    <t>项目经费合计</t>
  </si>
  <si>
    <t>预算内小计</t>
  </si>
  <si>
    <t>成本性项目经费</t>
  </si>
  <si>
    <t>政策性刚性配套经费</t>
  </si>
  <si>
    <t>事业发展经费</t>
  </si>
  <si>
    <t>教育收费小计</t>
  </si>
  <si>
    <t>成本性项目支出</t>
  </si>
  <si>
    <t>项目</t>
  </si>
  <si>
    <t>科目编码</t>
  </si>
  <si>
    <t>科目名称</t>
  </si>
  <si>
    <t>预算        安排数</t>
  </si>
  <si>
    <t>扣除项目</t>
  </si>
  <si>
    <t>小计</t>
  </si>
  <si>
    <t>教育费</t>
  </si>
  <si>
    <t>进驻政府中心定额公用经费</t>
  </si>
  <si>
    <t>工会费</t>
  </si>
  <si>
    <t>离休人员医疗费</t>
  </si>
  <si>
    <t>奖励性绩效工资</t>
  </si>
  <si>
    <t>年终一次性奖金</t>
  </si>
  <si>
    <t>离休人员年终生活费</t>
  </si>
  <si>
    <t>退休人员年终生活费</t>
  </si>
  <si>
    <t>执勤津贴、卫生津贴等</t>
  </si>
  <si>
    <t>学生助学金</t>
  </si>
  <si>
    <t>**</t>
  </si>
  <si>
    <t xml:space="preserve">    01</t>
  </si>
  <si>
    <t>208</t>
  </si>
  <si>
    <t xml:space="preserve">  社会保障和就业支出</t>
  </si>
  <si>
    <t xml:space="preserve">  05</t>
  </si>
  <si>
    <t xml:space="preserve">    行政事业单位离退休</t>
  </si>
  <si>
    <t xml:space="preserve">    05</t>
  </si>
  <si>
    <t xml:space="preserve">      机关事业单位基本养老保险缴费支出</t>
  </si>
  <si>
    <t xml:space="preserve">  27</t>
  </si>
  <si>
    <t xml:space="preserve">    财政对其他社会保险基金的补助</t>
  </si>
  <si>
    <t xml:space="preserve">    02</t>
  </si>
  <si>
    <t xml:space="preserve">    03</t>
  </si>
  <si>
    <t xml:space="preserve">      财政对生育保险基金的补助</t>
  </si>
  <si>
    <t>210</t>
  </si>
  <si>
    <t xml:space="preserve">  医疗卫生与计划生育支出</t>
  </si>
  <si>
    <t xml:space="preserve">  11</t>
  </si>
  <si>
    <t xml:space="preserve">    行政事业单位医疗</t>
  </si>
  <si>
    <t xml:space="preserve">      行政单位医疗</t>
  </si>
  <si>
    <t xml:space="preserve">      公务员医疗补助</t>
  </si>
  <si>
    <t>221</t>
  </si>
  <si>
    <t xml:space="preserve">  住房保障支出</t>
  </si>
  <si>
    <t xml:space="preserve">  02</t>
  </si>
  <si>
    <t xml:space="preserve">    住房改革支出</t>
  </si>
  <si>
    <t xml:space="preserve">      住房公积金</t>
  </si>
  <si>
    <t>人员支出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</si>
  <si>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</si>
  <si>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</si>
  <si>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</si>
  <si>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</si>
  <si>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工伤保险</t>
  </si>
  <si>
    <t>财政对工伤保险基金的补助</t>
  </si>
  <si>
    <t xml:space="preserve">    公务员医疗补助</t>
  </si>
  <si>
    <t>公务员医疗补助</t>
  </si>
  <si>
    <t xml:space="preserve">    生育保险</t>
  </si>
  <si>
    <t>财政对生育保险基金的补助</t>
  </si>
  <si>
    <t xml:space="preserve">    养老保险</t>
  </si>
  <si>
    <t>机关事业单位基本养老保险缴费支出</t>
  </si>
  <si>
    <t xml:space="preserve">    医疗保险</t>
  </si>
  <si>
    <t>行政单位医疗</t>
  </si>
  <si>
    <t xml:space="preserve">  对个人和家庭的补助支出</t>
  </si>
  <si>
    <t xml:space="preserve">    住房公积金</t>
  </si>
  <si>
    <t>住房公积金</t>
  </si>
  <si>
    <t xml:space="preserve">    公车补贴</t>
  </si>
  <si>
    <t>公用支出（商品服务支出）</t>
  </si>
  <si>
    <t xml:space="preserve">  定额公用经费</t>
  </si>
  <si>
    <t xml:space="preserve">    定额公用经费</t>
  </si>
  <si>
    <t xml:space="preserve">  工会费</t>
  </si>
  <si>
    <t xml:space="preserve">    工会费</t>
  </si>
  <si>
    <t xml:space="preserve">  福利费</t>
  </si>
  <si>
    <t xml:space="preserve">    福利费</t>
  </si>
  <si>
    <t>项目支出（预算内）</t>
  </si>
  <si>
    <t xml:space="preserve">  专项业务费</t>
  </si>
  <si>
    <t>经济建设与工贸发展科</t>
  </si>
  <si>
    <t>奖金</t>
  </si>
  <si>
    <t>津贴补贴</t>
  </si>
  <si>
    <t>公车补贴</t>
  </si>
  <si>
    <t>基本工资</t>
  </si>
  <si>
    <t>福利费</t>
  </si>
  <si>
    <t>定额公用经费</t>
  </si>
  <si>
    <t>社会保障和就业支出</t>
  </si>
  <si>
    <t xml:space="preserve">  机关事业单位基本养老保险缴费支出</t>
  </si>
  <si>
    <t>养老保险</t>
  </si>
  <si>
    <t>2080505</t>
  </si>
  <si>
    <t xml:space="preserve">    机关事业单位基本养老保险缴费支出</t>
  </si>
  <si>
    <t xml:space="preserve">  财政对工伤保险基金的补助</t>
  </si>
  <si>
    <t>工伤保险</t>
  </si>
  <si>
    <t>2082702</t>
  </si>
  <si>
    <t xml:space="preserve">    财政对工伤保险基金的补助</t>
  </si>
  <si>
    <t xml:space="preserve">  财政对生育保险基金的补助</t>
  </si>
  <si>
    <t>生育保险</t>
  </si>
  <si>
    <t>2082703</t>
  </si>
  <si>
    <t xml:space="preserve">    财政对生育保险基金的补助</t>
  </si>
  <si>
    <t>医疗卫生与计划生育支出</t>
  </si>
  <si>
    <t xml:space="preserve">  行政单位医疗</t>
  </si>
  <si>
    <t>医疗保险</t>
  </si>
  <si>
    <t>2101101</t>
  </si>
  <si>
    <t xml:space="preserve">    行政单位医疗</t>
  </si>
  <si>
    <t xml:space="preserve">  公务员医疗补助</t>
  </si>
  <si>
    <t>2101103</t>
  </si>
  <si>
    <t>住房保障支出</t>
  </si>
  <si>
    <t xml:space="preserve">  住房公积金</t>
  </si>
  <si>
    <t>2210201</t>
  </si>
  <si>
    <t xml:space="preserve">  公务用车运行维护费</t>
  </si>
  <si>
    <t xml:space="preserve">  差旅费</t>
  </si>
  <si>
    <t xml:space="preserve">  公务接待费</t>
  </si>
  <si>
    <t xml:space="preserve">  印刷费</t>
  </si>
  <si>
    <t xml:space="preserve">  办公费</t>
  </si>
  <si>
    <t xml:space="preserve">  其他商品和服务支出</t>
  </si>
  <si>
    <t xml:space="preserve">  工会经费</t>
  </si>
  <si>
    <t>黔南州州直机关事业单位</t>
  </si>
  <si>
    <r>
      <t>201</t>
    </r>
    <r>
      <rPr>
        <sz val="36"/>
        <color indexed="8"/>
        <rFont val="华文彩云"/>
        <family val="3"/>
        <charset val="134"/>
      </rPr>
      <t>7</t>
    </r>
    <r>
      <rPr>
        <sz val="36"/>
        <color indexed="8"/>
        <rFont val="华文彩云"/>
        <family val="3"/>
        <charset val="134"/>
      </rPr>
      <t>年部门预算批复表</t>
    </r>
  </si>
  <si>
    <t>（二下）</t>
  </si>
  <si>
    <t>预算01表</t>
  </si>
  <si>
    <t>收  支  预  算  总  表</t>
  </si>
  <si>
    <r>
      <t>2017</t>
    </r>
    <r>
      <rPr>
        <sz val="9"/>
        <rFont val="宋体"/>
        <family val="3"/>
        <charset val="134"/>
      </rPr>
      <t>年预算数</t>
    </r>
  </si>
  <si>
    <t>一、公共财政预算收入</t>
  </si>
  <si>
    <t>一、基本支出</t>
  </si>
  <si>
    <r>
      <t xml:space="preserve"> </t>
    </r>
    <r>
      <rPr>
        <sz val="9"/>
        <color indexed="8"/>
        <rFont val="宋体"/>
        <family val="3"/>
        <charset val="134"/>
      </rPr>
      <t xml:space="preserve"> （一）人员支出</t>
    </r>
  </si>
  <si>
    <r>
      <t xml:space="preserve"> </t>
    </r>
    <r>
      <rPr>
        <sz val="9"/>
        <color indexed="8"/>
        <rFont val="宋体"/>
        <family val="3"/>
        <charset val="134"/>
      </rPr>
      <t xml:space="preserve">       工资福利支出</t>
    </r>
  </si>
  <si>
    <r>
      <t xml:space="preserve"> </t>
    </r>
    <r>
      <rPr>
        <sz val="9"/>
        <color indexed="8"/>
        <rFont val="宋体"/>
        <family val="3"/>
        <charset val="134"/>
      </rPr>
      <t xml:space="preserve">       对个人和家庭补助支出</t>
    </r>
  </si>
  <si>
    <t>（一）非税收入（预算内）</t>
  </si>
  <si>
    <r>
      <t xml:space="preserve"> </t>
    </r>
    <r>
      <rPr>
        <sz val="9"/>
        <color indexed="8"/>
        <rFont val="宋体"/>
        <family val="3"/>
        <charset val="134"/>
      </rPr>
      <t xml:space="preserve"> （二）公用支出（商品服务支出）</t>
    </r>
  </si>
  <si>
    <r>
      <t xml:space="preserve"> </t>
    </r>
    <r>
      <rPr>
        <sz val="9"/>
        <color indexed="8"/>
        <rFont val="宋体"/>
        <family val="3"/>
        <charset val="134"/>
      </rPr>
      <t xml:space="preserve">       定额公用支出</t>
    </r>
  </si>
  <si>
    <t>六、债务利息支出</t>
  </si>
  <si>
    <r>
      <t xml:space="preserve"> </t>
    </r>
    <r>
      <rPr>
        <sz val="9"/>
        <color indexed="8"/>
        <rFont val="宋体"/>
        <family val="3"/>
        <charset val="134"/>
      </rPr>
      <t xml:space="preserve">       保运转经费</t>
    </r>
  </si>
  <si>
    <t>七、基本建设支出</t>
  </si>
  <si>
    <r>
      <t xml:space="preserve"> </t>
    </r>
    <r>
      <rPr>
        <sz val="9"/>
        <color indexed="8"/>
        <rFont val="宋体"/>
        <family val="3"/>
        <charset val="134"/>
      </rPr>
      <t xml:space="preserve">       工会费</t>
    </r>
  </si>
  <si>
    <t>八、其他资本性支出</t>
  </si>
  <si>
    <r>
      <t xml:space="preserve"> </t>
    </r>
    <r>
      <rPr>
        <sz val="9"/>
        <color indexed="8"/>
        <rFont val="宋体"/>
        <family val="3"/>
        <charset val="134"/>
      </rPr>
      <t xml:space="preserve">       福利费</t>
    </r>
  </si>
  <si>
    <t>九、其他支出</t>
  </si>
  <si>
    <r>
      <t xml:space="preserve"> </t>
    </r>
    <r>
      <rPr>
        <sz val="9"/>
        <color indexed="8"/>
        <rFont val="宋体"/>
        <family val="3"/>
        <charset val="134"/>
      </rPr>
      <t xml:space="preserve">       取暖费</t>
    </r>
  </si>
  <si>
    <t>十、医疗卫生与计划生育</t>
  </si>
  <si>
    <r>
      <t xml:space="preserve"> </t>
    </r>
    <r>
      <rPr>
        <sz val="9"/>
        <color indexed="8"/>
        <rFont val="宋体"/>
        <family val="3"/>
        <charset val="134"/>
      </rPr>
      <t xml:space="preserve">       特需费</t>
    </r>
  </si>
  <si>
    <r>
      <t xml:space="preserve"> </t>
    </r>
    <r>
      <rPr>
        <sz val="9"/>
        <color indexed="8"/>
        <rFont val="宋体"/>
        <family val="3"/>
        <charset val="134"/>
      </rPr>
      <t xml:space="preserve">       其他商品服务支出</t>
    </r>
  </si>
  <si>
    <t>（二）非税收入（教育收费）</t>
  </si>
  <si>
    <t>二、项目支出</t>
  </si>
  <si>
    <r>
      <t xml:space="preserve"> </t>
    </r>
    <r>
      <rPr>
        <sz val="9"/>
        <color indexed="8"/>
        <rFont val="宋体"/>
        <family val="3"/>
        <charset val="134"/>
      </rPr>
      <t xml:space="preserve">  (一）项目支出（预算内）</t>
    </r>
  </si>
  <si>
    <r>
      <t xml:space="preserve"> </t>
    </r>
    <r>
      <rPr>
        <sz val="9"/>
        <color indexed="8"/>
        <rFont val="宋体"/>
        <family val="3"/>
        <charset val="134"/>
      </rPr>
      <t xml:space="preserve">       成本性支出</t>
    </r>
  </si>
  <si>
    <t>十五、资源勘探信息等事务</t>
  </si>
  <si>
    <r>
      <t xml:space="preserve"> </t>
    </r>
    <r>
      <rPr>
        <sz val="9"/>
        <color indexed="8"/>
        <rFont val="宋体"/>
        <family val="3"/>
        <charset val="134"/>
      </rPr>
      <t xml:space="preserve">       政策性刚性配套支出</t>
    </r>
  </si>
  <si>
    <t>三、政府性基金收入</t>
  </si>
  <si>
    <r>
      <t xml:space="preserve"> </t>
    </r>
    <r>
      <rPr>
        <sz val="9"/>
        <color indexed="8"/>
        <rFont val="宋体"/>
        <family val="3"/>
        <charset val="134"/>
      </rPr>
      <t xml:space="preserve">       事业发展类支出</t>
    </r>
  </si>
  <si>
    <t>十七、金融</t>
  </si>
  <si>
    <t>十、无经济科目项目数据</t>
  </si>
  <si>
    <t>四、国有资本经营收入</t>
  </si>
  <si>
    <r>
      <t xml:space="preserve"> </t>
    </r>
    <r>
      <rPr>
        <sz val="9"/>
        <color indexed="8"/>
        <rFont val="宋体"/>
        <family val="3"/>
        <charset val="134"/>
      </rPr>
      <t xml:space="preserve">  （二）项目支出（教育收费）</t>
    </r>
  </si>
  <si>
    <t>十八、援助其他地区</t>
  </si>
  <si>
    <t>五、社会保险基金收入</t>
  </si>
  <si>
    <r>
      <t xml:space="preserve"> </t>
    </r>
    <r>
      <rPr>
        <sz val="9"/>
        <color indexed="8"/>
        <rFont val="宋体"/>
        <family val="3"/>
        <charset val="134"/>
      </rPr>
      <t xml:space="preserve">       教育收费项目支出   </t>
    </r>
  </si>
  <si>
    <t>教育收费项目支出</t>
  </si>
  <si>
    <t>十九、国土资源气象等事务</t>
  </si>
  <si>
    <t>六、其他收入</t>
  </si>
  <si>
    <r>
      <t xml:space="preserve"> </t>
    </r>
    <r>
      <rPr>
        <sz val="9"/>
        <color indexed="8"/>
        <rFont val="宋体"/>
        <family val="3"/>
        <charset val="134"/>
      </rPr>
      <t xml:space="preserve">       成本性项目支出</t>
    </r>
  </si>
  <si>
    <t>二十、住房保障支出</t>
  </si>
  <si>
    <r>
      <t xml:space="preserve"> </t>
    </r>
    <r>
      <rPr>
        <sz val="9"/>
        <color indexed="8"/>
        <rFont val="宋体"/>
        <family val="3"/>
        <charset val="134"/>
      </rPr>
      <t xml:space="preserve">  （三）政府性基金支出</t>
    </r>
  </si>
  <si>
    <t>二十一、粮油物资储备管理事务</t>
  </si>
  <si>
    <r>
      <t xml:space="preserve"> </t>
    </r>
    <r>
      <rPr>
        <sz val="9"/>
        <color indexed="8"/>
        <rFont val="宋体"/>
        <family val="3"/>
        <charset val="134"/>
      </rPr>
      <t xml:space="preserve">  （四）社会保险基金支出</t>
    </r>
  </si>
  <si>
    <t>二十二、预备费</t>
  </si>
  <si>
    <r>
      <t xml:space="preserve"> </t>
    </r>
    <r>
      <rPr>
        <sz val="9"/>
        <color indexed="8"/>
        <rFont val="宋体"/>
        <family val="3"/>
        <charset val="134"/>
      </rPr>
      <t xml:space="preserve">  （五）国有资本经营支出</t>
    </r>
  </si>
  <si>
    <t>二十三、国债还本付息支出</t>
  </si>
  <si>
    <t>三、其他支出</t>
  </si>
  <si>
    <t>二十四、其他支出</t>
  </si>
  <si>
    <t>二十五、转移性支出</t>
  </si>
  <si>
    <r>
      <t xml:space="preserve">本 </t>
    </r>
    <r>
      <rPr>
        <sz val="9"/>
        <color indexed="8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年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支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出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合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计</t>
    </r>
  </si>
  <si>
    <t>七、上级补助收入</t>
  </si>
  <si>
    <t>四、对附属单位补助支出</t>
  </si>
  <si>
    <t>八、附属单位上缴收入</t>
  </si>
  <si>
    <t>五、上缴上级支出</t>
  </si>
  <si>
    <t>九、上年结余</t>
  </si>
  <si>
    <t>六、结转下年</t>
  </si>
  <si>
    <t>收     入     总      计</t>
  </si>
  <si>
    <r>
      <t>支     出</t>
    </r>
    <r>
      <rPr>
        <sz val="9"/>
        <color indexed="8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总</t>
    </r>
    <r>
      <rPr>
        <sz val="9"/>
        <color indexed="8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计</t>
    </r>
  </si>
  <si>
    <t>预算02表</t>
  </si>
  <si>
    <t>收入总表</t>
  </si>
  <si>
    <t>科目代码</t>
  </si>
  <si>
    <t>收入合计</t>
  </si>
  <si>
    <t>纳入预算管理</t>
  </si>
  <si>
    <t>公共财政       预算</t>
  </si>
  <si>
    <t>政府性基金</t>
  </si>
  <si>
    <t>社会保险         基金</t>
  </si>
  <si>
    <t>国有资本            经营</t>
  </si>
  <si>
    <t xml:space="preserve">    99</t>
  </si>
  <si>
    <t xml:space="preserve">      财政对失业保险基金的补助</t>
  </si>
  <si>
    <t>2017年州级单位部门预算批复总表</t>
  </si>
  <si>
    <t>预算安排数</t>
  </si>
  <si>
    <t>社会保险基金统筹</t>
  </si>
  <si>
    <t>批复下达数</t>
  </si>
  <si>
    <t>3=1-2</t>
  </si>
  <si>
    <t xml:space="preserve">    失业保险</t>
  </si>
  <si>
    <t>财政对失业保险基金的补助</t>
  </si>
  <si>
    <t xml:space="preserve">    基本退休费</t>
  </si>
  <si>
    <t xml:space="preserve">    退休电话费补助</t>
  </si>
  <si>
    <t xml:space="preserve">    退休定额公用经费</t>
  </si>
  <si>
    <t xml:space="preserve">    退休年终生活费</t>
  </si>
  <si>
    <t xml:space="preserve">    退休人员津贴补贴</t>
  </si>
  <si>
    <t xml:space="preserve">    独生子女保健费</t>
  </si>
  <si>
    <t xml:space="preserve">    建国初期工作退休人员补助</t>
  </si>
  <si>
    <t xml:space="preserve">    七十岁以上退休医药费补助</t>
  </si>
  <si>
    <t xml:space="preserve">    享受遗属困难生活费</t>
  </si>
  <si>
    <t>2017年专项资金项目批复明细表</t>
  </si>
  <si>
    <t>预算科目名称</t>
  </si>
  <si>
    <t>项目经费</t>
  </si>
  <si>
    <t>预算内</t>
  </si>
  <si>
    <t>1=2+6</t>
  </si>
  <si>
    <t>2=3+4+5</t>
  </si>
  <si>
    <t>6=7+8</t>
  </si>
  <si>
    <t>2017年州级单位部门预算批复科目汇总表</t>
  </si>
  <si>
    <t>代扣项目</t>
  </si>
  <si>
    <t>暂扣项目</t>
  </si>
  <si>
    <t>年初指标下达数</t>
  </si>
  <si>
    <t>批复数</t>
  </si>
  <si>
    <t>2=3+4</t>
  </si>
  <si>
    <t>5=6+7</t>
  </si>
  <si>
    <t>8=9+10+11+12+13+14</t>
  </si>
  <si>
    <t>15=1-2-5-8</t>
  </si>
  <si>
    <t>16=1-2</t>
  </si>
  <si>
    <t>七十岁以上退休医药费补助</t>
  </si>
  <si>
    <t>退休定额公用经费</t>
  </si>
  <si>
    <t>享受遗属困难生活费</t>
  </si>
  <si>
    <t>建国初期工作退休人员补助</t>
  </si>
  <si>
    <t>退休电话费补助</t>
  </si>
  <si>
    <t>独生子女保健费</t>
  </si>
  <si>
    <t>退休年终生活费</t>
  </si>
  <si>
    <t xml:space="preserve">  财政对失业保险基金的补助</t>
  </si>
  <si>
    <t>失业保险</t>
  </si>
  <si>
    <t>2082701</t>
  </si>
  <si>
    <t xml:space="preserve">    财政对失业保险基金的补助</t>
  </si>
  <si>
    <t>2017年定额公用经费支出表</t>
  </si>
  <si>
    <t xml:space="preserve">  水费</t>
  </si>
  <si>
    <t xml:space="preserve">  维修(护)费</t>
  </si>
  <si>
    <t xml:space="preserve">  邮电费</t>
  </si>
  <si>
    <t xml:space="preserve">  电费</t>
  </si>
  <si>
    <t xml:space="preserve">  培训费</t>
  </si>
  <si>
    <t xml:space="preserve">  会议费</t>
  </si>
  <si>
    <t xml:space="preserve">  手续费</t>
  </si>
  <si>
    <t xml:space="preserve">  01</t>
  </si>
  <si>
    <t xml:space="preserve">    基础性绩效工资</t>
  </si>
  <si>
    <t xml:space="preserve">    奖励性绩效工资</t>
  </si>
  <si>
    <t>基础性绩效工资</t>
  </si>
  <si>
    <t>黔南布依族苗族自治州国土资源局</t>
  </si>
  <si>
    <t xml:space="preserve">  07</t>
  </si>
  <si>
    <t xml:space="preserve">    就业补助</t>
  </si>
  <si>
    <t xml:space="preserve">      职业培训补贴</t>
  </si>
  <si>
    <t>220</t>
  </si>
  <si>
    <t xml:space="preserve">  国土海洋气象等支出</t>
  </si>
  <si>
    <t xml:space="preserve">    国土资源事务</t>
  </si>
  <si>
    <t xml:space="preserve">      行政运行（国土资源事务）</t>
  </si>
  <si>
    <t xml:space="preserve">      其他国土资源事务支出</t>
  </si>
  <si>
    <t>行政运行（国土资源事务）</t>
  </si>
  <si>
    <t xml:space="preserve">    坝区耕地保护专项行动经费</t>
  </si>
  <si>
    <t>其他国土资源事务支出</t>
  </si>
  <si>
    <t xml:space="preserve">    地质灾害应急技术专项培训经费</t>
  </si>
  <si>
    <t xml:space="preserve">    行政复议和行政应诉经费</t>
  </si>
  <si>
    <t xml:space="preserve">    黔南州“十三五”基础测绘规划编制经费</t>
  </si>
  <si>
    <t xml:space="preserve">    深化改革、政策调研经费</t>
  </si>
  <si>
    <t xml:space="preserve">    土地变更调查工作经费</t>
  </si>
  <si>
    <t xml:space="preserve">    土地矿产卫片执法交叉检查工作经费</t>
  </si>
  <si>
    <t xml:space="preserve">    土地利用总体规划修改完善工作经费</t>
  </si>
  <si>
    <t>075001</t>
  </si>
  <si>
    <t xml:space="preserve">  黔南布依族苗族自治州国土资源局</t>
  </si>
  <si>
    <t xml:space="preserve">  2200199</t>
  </si>
  <si>
    <t xml:space="preserve">    其他国土资源事务支出</t>
  </si>
  <si>
    <t>黔南州“十三五”基础测绘规划编制经费</t>
  </si>
  <si>
    <t>深化改革、政策调研经费</t>
  </si>
  <si>
    <t>土地矿产卫片执法交叉检查工作经费</t>
  </si>
  <si>
    <t>行政复议和行政应诉经费</t>
  </si>
  <si>
    <t>地质灾害应急技术专项培训经费</t>
  </si>
  <si>
    <t>土地利用总体规划修改完善工作经费</t>
  </si>
  <si>
    <t>坝区耕地保护专项行动经费</t>
  </si>
  <si>
    <t>土地变更调查工作经费</t>
  </si>
  <si>
    <t>国土海洋气象等支出</t>
  </si>
  <si>
    <t xml:space="preserve">  行政运行（国土资源事务）</t>
  </si>
  <si>
    <t>2200101</t>
  </si>
  <si>
    <t xml:space="preserve">    行政运行（国土资源事务）</t>
  </si>
  <si>
    <t xml:space="preserve">  其他国土资源事务支出</t>
  </si>
  <si>
    <t>2200199</t>
  </si>
  <si>
    <t>退休人员统筹外津补贴</t>
    <phoneticPr fontId="37" type="noConversion"/>
  </si>
  <si>
    <t>批复日期：2016年3月6日</t>
    <phoneticPr fontId="2" type="noConversion"/>
  </si>
  <si>
    <t xml:space="preserve">     地质灾害防治</t>
    <phoneticPr fontId="2" type="noConversion"/>
  </si>
  <si>
    <t>政策性配套</t>
    <phoneticPr fontId="33" type="noConversion"/>
  </si>
  <si>
    <t xml:space="preserve">  政策性配套</t>
    <phoneticPr fontId="33" type="noConversion"/>
  </si>
  <si>
    <t xml:space="preserve">    地质灾害防治</t>
    <phoneticPr fontId="33" type="noConversion"/>
  </si>
  <si>
    <t>地质灾害防治</t>
    <phoneticPr fontId="33" type="noConversion"/>
  </si>
  <si>
    <t>2200111</t>
    <phoneticPr fontId="37" type="noConversion"/>
  </si>
  <si>
    <t>地质灾害防治</t>
    <phoneticPr fontId="37" type="noConversion"/>
  </si>
  <si>
    <t xml:space="preserve">    地质灾害防治</t>
    <phoneticPr fontId="37" type="noConversion"/>
  </si>
  <si>
    <t xml:space="preserve">  地质灾害防治</t>
    <phoneticPr fontId="37" type="noConversion"/>
  </si>
  <si>
    <t xml:space="preserve">    11</t>
    <phoneticPr fontId="2" type="noConversion"/>
  </si>
  <si>
    <t>单位名称：黔南布依族苗族自治州国土资源局本级</t>
    <phoneticPr fontId="2" type="noConversion"/>
  </si>
  <si>
    <t>单位名称：黔南布依族苗族自治州国土资源局本级</t>
    <phoneticPr fontId="20" type="noConversion"/>
  </si>
  <si>
    <t>单位名称：黔南布依族苗族自治州国土资源局本级</t>
    <phoneticPr fontId="2" type="noConversion"/>
  </si>
  <si>
    <t>单位名称：黔南布依族苗族自治州国土资源局本级</t>
    <phoneticPr fontId="33" type="noConversion"/>
  </si>
  <si>
    <t>单位名称：黔南布依族苗族自治州国土资源局本级</t>
    <phoneticPr fontId="36" type="noConversion"/>
  </si>
  <si>
    <t>单位名称：黔南布依族苗族自治州国土资源局本级</t>
    <phoneticPr fontId="37" type="noConversion"/>
  </si>
  <si>
    <t>单位名称：黔南布依族苗族自治州国土资源局本级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</si>
</sst>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.00;[Red]#,##0.00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36"/>
      <color indexed="8"/>
      <name val="华文彩云"/>
      <family val="3"/>
      <charset val="134"/>
    </font>
    <font>
      <sz val="20"/>
      <color indexed="8"/>
      <name val="华文琥珀"/>
      <family val="3"/>
      <charset val="134"/>
    </font>
    <font>
      <sz val="18"/>
      <color indexed="8"/>
      <name val="隶书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Times New Roman"/>
      <family val="1"/>
    </font>
    <font>
      <sz val="10"/>
      <name val="Times New Roman"/>
      <family val="1"/>
    </font>
    <font>
      <sz val="9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E3E7"/>
        <bgColor indexed="64"/>
      </patternFill>
    </fill>
    <fill>
      <patternFill patternType="solid">
        <fgColor rgb="FFE3FFE3"/>
        <bgColor indexed="64"/>
      </patternFill>
    </fill>
    <fill>
      <patternFill patternType="solid">
        <fgColor rgb="FFC6C3FF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FF828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" fillId="0" borderId="0"/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8" borderId="5" applyNumberFormat="0" applyAlignment="0" applyProtection="0">
      <alignment vertical="center"/>
    </xf>
    <xf numFmtId="0" fontId="7" fillId="18" borderId="5" applyNumberFormat="0" applyAlignment="0" applyProtection="0">
      <alignment vertical="center"/>
    </xf>
    <xf numFmtId="0" fontId="7" fillId="18" borderId="5" applyNumberFormat="0" applyAlignment="0" applyProtection="0">
      <alignment vertical="center"/>
    </xf>
    <xf numFmtId="0" fontId="8" fillId="19" borderId="6" applyNumberFormat="0" applyAlignment="0" applyProtection="0">
      <alignment vertical="center"/>
    </xf>
    <xf numFmtId="0" fontId="8" fillId="19" borderId="6" applyNumberFormat="0" applyAlignment="0" applyProtection="0">
      <alignment vertical="center"/>
    </xf>
    <xf numFmtId="0" fontId="8" fillId="19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9" fillId="25" borderId="9" applyNumberFormat="0" applyFont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2" fillId="25" borderId="9" applyNumberFormat="0" applyFont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75">
      <alignment vertical="center"/>
    </xf>
    <xf numFmtId="0" fontId="30" fillId="0" borderId="0" xfId="75" applyFont="1">
      <alignment vertical="center"/>
    </xf>
    <xf numFmtId="0" fontId="30" fillId="0" borderId="0" xfId="75" applyFont="1" applyAlignment="1">
      <alignment horizontal="center" vertical="center"/>
    </xf>
    <xf numFmtId="3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center" vertical="center"/>
    </xf>
    <xf numFmtId="177" fontId="2" fillId="0" borderId="11" xfId="75" applyNumberFormat="1" applyFont="1" applyFill="1" applyBorder="1" applyAlignment="1">
      <alignment horizontal="right" vertical="center"/>
    </xf>
    <xf numFmtId="0" fontId="2" fillId="0" borderId="12" xfId="75" applyFont="1" applyFill="1" applyBorder="1">
      <alignment vertical="center"/>
    </xf>
    <xf numFmtId="0" fontId="2" fillId="0" borderId="0" xfId="75" applyFill="1">
      <alignment vertical="center"/>
    </xf>
    <xf numFmtId="0" fontId="2" fillId="0" borderId="15" xfId="75" applyFont="1" applyFill="1" applyBorder="1">
      <alignment vertical="center"/>
    </xf>
    <xf numFmtId="177" fontId="2" fillId="0" borderId="13" xfId="75" applyNumberFormat="1" applyFont="1" applyFill="1" applyBorder="1" applyAlignment="1">
      <alignment horizontal="right" vertical="center"/>
    </xf>
    <xf numFmtId="0" fontId="2" fillId="0" borderId="12" xfId="75" applyFont="1" applyFill="1" applyBorder="1" applyAlignment="1">
      <alignment horizontal="center" vertical="center"/>
    </xf>
    <xf numFmtId="0" fontId="2" fillId="0" borderId="13" xfId="75" applyFont="1" applyFill="1" applyBorder="1">
      <alignment vertical="center"/>
    </xf>
    <xf numFmtId="0" fontId="2" fillId="27" borderId="10" xfId="81" applyFont="1" applyFill="1" applyBorder="1" applyAlignment="1">
      <alignment horizontal="center" vertical="center"/>
    </xf>
    <xf numFmtId="177" fontId="2" fillId="27" borderId="13" xfId="75" applyNumberFormat="1" applyFont="1" applyFill="1" applyBorder="1" applyAlignment="1">
      <alignment horizontal="right" vertical="center"/>
    </xf>
    <xf numFmtId="0" fontId="2" fillId="27" borderId="12" xfId="75" applyFont="1" applyFill="1" applyBorder="1" applyAlignment="1">
      <alignment horizontal="center" vertical="center"/>
    </xf>
    <xf numFmtId="177" fontId="2" fillId="27" borderId="13" xfId="75" applyNumberFormat="1" applyFont="1" applyFill="1" applyBorder="1" applyAlignment="1">
      <alignment horizontal="right" vertical="center" wrapText="1"/>
    </xf>
    <xf numFmtId="177" fontId="2" fillId="27" borderId="10" xfId="81" applyNumberFormat="1" applyFont="1" applyFill="1" applyBorder="1" applyAlignment="1">
      <alignment horizontal="right" vertical="center" wrapText="1"/>
    </xf>
    <xf numFmtId="0" fontId="2" fillId="0" borderId="0" xfId="81" applyFont="1" applyFill="1">
      <alignment vertical="center"/>
    </xf>
    <xf numFmtId="49" fontId="2" fillId="0" borderId="10" xfId="81" applyNumberFormat="1" applyFont="1" applyFill="1" applyBorder="1" applyAlignment="1" applyProtection="1">
      <alignment horizontal="left" vertical="center"/>
    </xf>
    <xf numFmtId="177" fontId="2" fillId="0" borderId="10" xfId="81" applyNumberFormat="1" applyFont="1" applyFill="1" applyBorder="1" applyAlignment="1" applyProtection="1">
      <alignment horizontal="right" vertical="center"/>
    </xf>
    <xf numFmtId="0" fontId="30" fillId="0" borderId="0" xfId="75" applyFont="1" applyFill="1">
      <alignment vertical="center"/>
    </xf>
    <xf numFmtId="0" fontId="2" fillId="0" borderId="10" xfId="81" applyNumberFormat="1" applyFont="1" applyFill="1" applyBorder="1" applyAlignment="1" applyProtection="1">
      <alignment horizontal="left" vertical="center" wrapText="1"/>
    </xf>
    <xf numFmtId="49" fontId="2" fillId="28" borderId="10" xfId="81" applyNumberFormat="1" applyFont="1" applyFill="1" applyBorder="1" applyAlignment="1" applyProtection="1">
      <alignment horizontal="left" vertical="center"/>
    </xf>
    <xf numFmtId="0" fontId="2" fillId="28" borderId="10" xfId="81" applyNumberFormat="1" applyFont="1" applyFill="1" applyBorder="1" applyAlignment="1" applyProtection="1">
      <alignment horizontal="left" vertical="center" wrapText="1"/>
    </xf>
    <xf numFmtId="177" fontId="2" fillId="28" borderId="10" xfId="81" applyNumberFormat="1" applyFont="1" applyFill="1" applyBorder="1" applyAlignment="1" applyProtection="1">
      <alignment horizontal="right" vertical="center"/>
    </xf>
    <xf numFmtId="49" fontId="2" fillId="29" borderId="10" xfId="81" applyNumberFormat="1" applyFont="1" applyFill="1" applyBorder="1" applyAlignment="1" applyProtection="1">
      <alignment horizontal="left" vertical="center"/>
    </xf>
    <xf numFmtId="0" fontId="2" fillId="29" borderId="10" xfId="81" applyNumberFormat="1" applyFont="1" applyFill="1" applyBorder="1" applyAlignment="1" applyProtection="1">
      <alignment horizontal="left" vertical="center" wrapText="1"/>
    </xf>
    <xf numFmtId="177" fontId="2" fillId="29" borderId="10" xfId="81" applyNumberFormat="1" applyFont="1" applyFill="1" applyBorder="1" applyAlignment="1" applyProtection="1">
      <alignment horizontal="right" vertical="center"/>
    </xf>
    <xf numFmtId="49" fontId="2" fillId="30" borderId="10" xfId="81" applyNumberFormat="1" applyFont="1" applyFill="1" applyBorder="1" applyAlignment="1" applyProtection="1">
      <alignment horizontal="left" vertical="center"/>
    </xf>
    <xf numFmtId="0" fontId="2" fillId="30" borderId="10" xfId="81" applyNumberFormat="1" applyFont="1" applyFill="1" applyBorder="1" applyAlignment="1" applyProtection="1">
      <alignment horizontal="left" vertical="center" wrapText="1"/>
    </xf>
    <xf numFmtId="177" fontId="2" fillId="30" borderId="10" xfId="81" applyNumberFormat="1" applyFont="1" applyFill="1" applyBorder="1" applyAlignment="1" applyProtection="1">
      <alignment horizontal="right" vertical="center"/>
    </xf>
    <xf numFmtId="49" fontId="2" fillId="31" borderId="10" xfId="81" applyNumberFormat="1" applyFont="1" applyFill="1" applyBorder="1" applyAlignment="1" applyProtection="1">
      <alignment horizontal="left" vertical="center"/>
    </xf>
    <xf numFmtId="0" fontId="2" fillId="31" borderId="10" xfId="81" applyNumberFormat="1" applyFont="1" applyFill="1" applyBorder="1" applyAlignment="1" applyProtection="1">
      <alignment horizontal="left" vertical="center" wrapText="1"/>
    </xf>
    <xf numFmtId="177" fontId="2" fillId="31" borderId="10" xfId="81" applyNumberFormat="1" applyFont="1" applyFill="1" applyBorder="1" applyAlignment="1" applyProtection="1">
      <alignment horizontal="right" vertical="center"/>
    </xf>
    <xf numFmtId="49" fontId="0" fillId="0" borderId="17" xfId="0" applyNumberFormat="1" applyFill="1" applyBorder="1" applyAlignment="1">
      <alignment horizontal="left" vertical="center"/>
    </xf>
    <xf numFmtId="0" fontId="0" fillId="0" borderId="17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left" vertical="center"/>
    </xf>
    <xf numFmtId="178" fontId="0" fillId="0" borderId="17" xfId="0" applyNumberFormat="1" applyFill="1" applyBorder="1" applyAlignment="1">
      <alignment horizontal="right" vertical="center"/>
    </xf>
    <xf numFmtId="49" fontId="0" fillId="31" borderId="17" xfId="0" applyNumberFormat="1" applyFill="1" applyBorder="1" applyAlignment="1">
      <alignment horizontal="left" vertical="center"/>
    </xf>
    <xf numFmtId="0" fontId="0" fillId="31" borderId="17" xfId="0" applyNumberFormat="1" applyFill="1" applyBorder="1" applyAlignment="1">
      <alignment horizontal="center" vertical="center"/>
    </xf>
    <xf numFmtId="0" fontId="0" fillId="31" borderId="17" xfId="0" applyNumberFormat="1" applyFill="1" applyBorder="1" applyAlignment="1">
      <alignment horizontal="left" vertical="center"/>
    </xf>
    <xf numFmtId="178" fontId="0" fillId="31" borderId="17" xfId="0" applyNumberFormat="1" applyFill="1" applyBorder="1" applyAlignment="1">
      <alignment horizontal="right" vertical="center"/>
    </xf>
    <xf numFmtId="49" fontId="0" fillId="28" borderId="17" xfId="0" applyNumberFormat="1" applyFill="1" applyBorder="1" applyAlignment="1">
      <alignment horizontal="left" vertical="center"/>
    </xf>
    <xf numFmtId="0" fontId="0" fillId="28" borderId="17" xfId="0" applyNumberFormat="1" applyFill="1" applyBorder="1" applyAlignment="1">
      <alignment horizontal="center" vertical="center"/>
    </xf>
    <xf numFmtId="0" fontId="0" fillId="28" borderId="17" xfId="0" applyNumberFormat="1" applyFill="1" applyBorder="1" applyAlignment="1">
      <alignment horizontal="left" vertical="center"/>
    </xf>
    <xf numFmtId="178" fontId="0" fillId="28" borderId="17" xfId="0" applyNumberFormat="1" applyFill="1" applyBorder="1" applyAlignment="1">
      <alignment horizontal="right" vertical="center"/>
    </xf>
    <xf numFmtId="49" fontId="0" fillId="29" borderId="17" xfId="0" applyNumberFormat="1" applyFill="1" applyBorder="1" applyAlignment="1">
      <alignment horizontal="left" vertical="center"/>
    </xf>
    <xf numFmtId="0" fontId="0" fillId="29" borderId="17" xfId="0" applyNumberFormat="1" applyFill="1" applyBorder="1" applyAlignment="1">
      <alignment horizontal="center" vertical="center"/>
    </xf>
    <xf numFmtId="0" fontId="0" fillId="29" borderId="17" xfId="0" applyNumberFormat="1" applyFill="1" applyBorder="1" applyAlignment="1">
      <alignment horizontal="left" vertical="center"/>
    </xf>
    <xf numFmtId="178" fontId="0" fillId="29" borderId="17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31" fillId="0" borderId="10" xfId="0" applyNumberFormat="1" applyFont="1" applyFill="1" applyBorder="1" applyAlignment="1">
      <alignment horizontal="left" vertical="center"/>
    </xf>
    <xf numFmtId="0" fontId="31" fillId="0" borderId="10" xfId="0" applyNumberFormat="1" applyFont="1" applyFill="1" applyBorder="1" applyAlignment="1">
      <alignment horizontal="left" vertical="center"/>
    </xf>
    <xf numFmtId="176" fontId="31" fillId="0" borderId="10" xfId="0" applyNumberFormat="1" applyFont="1" applyFill="1" applyBorder="1" applyAlignment="1">
      <alignment horizontal="right" vertical="center"/>
    </xf>
    <xf numFmtId="49" fontId="31" fillId="31" borderId="10" xfId="0" applyNumberFormat="1" applyFont="1" applyFill="1" applyBorder="1" applyAlignment="1">
      <alignment horizontal="left" vertical="center"/>
    </xf>
    <xf numFmtId="0" fontId="31" fillId="31" borderId="10" xfId="0" applyNumberFormat="1" applyFont="1" applyFill="1" applyBorder="1" applyAlignment="1">
      <alignment horizontal="left" vertical="center"/>
    </xf>
    <xf numFmtId="176" fontId="31" fillId="31" borderId="10" xfId="0" applyNumberFormat="1" applyFont="1" applyFill="1" applyBorder="1" applyAlignment="1">
      <alignment horizontal="right" vertical="center"/>
    </xf>
    <xf numFmtId="49" fontId="31" fillId="28" borderId="10" xfId="0" applyNumberFormat="1" applyFont="1" applyFill="1" applyBorder="1" applyAlignment="1">
      <alignment horizontal="left" vertical="center"/>
    </xf>
    <xf numFmtId="0" fontId="31" fillId="28" borderId="10" xfId="0" applyNumberFormat="1" applyFont="1" applyFill="1" applyBorder="1" applyAlignment="1">
      <alignment horizontal="left" vertical="center"/>
    </xf>
    <xf numFmtId="176" fontId="31" fillId="28" borderId="10" xfId="0" applyNumberFormat="1" applyFont="1" applyFill="1" applyBorder="1" applyAlignment="1">
      <alignment horizontal="right" vertical="center"/>
    </xf>
    <xf numFmtId="49" fontId="31" fillId="29" borderId="10" xfId="0" applyNumberFormat="1" applyFont="1" applyFill="1" applyBorder="1" applyAlignment="1">
      <alignment horizontal="left" vertical="center"/>
    </xf>
    <xf numFmtId="0" fontId="31" fillId="29" borderId="10" xfId="0" applyNumberFormat="1" applyFont="1" applyFill="1" applyBorder="1" applyAlignment="1">
      <alignment horizontal="left" vertical="center"/>
    </xf>
    <xf numFmtId="176" fontId="31" fillId="29" borderId="10" xfId="0" applyNumberFormat="1" applyFont="1" applyFill="1" applyBorder="1" applyAlignment="1">
      <alignment horizontal="right" vertical="center"/>
    </xf>
    <xf numFmtId="49" fontId="31" fillId="0" borderId="19" xfId="0" applyNumberFormat="1" applyFont="1" applyFill="1" applyBorder="1" applyAlignment="1">
      <alignment horizontal="left" vertical="center"/>
    </xf>
    <xf numFmtId="0" fontId="31" fillId="0" borderId="19" xfId="0" applyNumberFormat="1" applyFont="1" applyFill="1" applyBorder="1" applyAlignment="1">
      <alignment horizontal="left" vertical="center"/>
    </xf>
    <xf numFmtId="49" fontId="31" fillId="31" borderId="19" xfId="0" applyNumberFormat="1" applyFont="1" applyFill="1" applyBorder="1" applyAlignment="1">
      <alignment horizontal="left" vertical="center"/>
    </xf>
    <xf numFmtId="0" fontId="31" fillId="31" borderId="19" xfId="0" applyNumberFormat="1" applyFont="1" applyFill="1" applyBorder="1" applyAlignment="1">
      <alignment horizontal="left" vertical="center"/>
    </xf>
    <xf numFmtId="178" fontId="31" fillId="31" borderId="19" xfId="0" applyNumberFormat="1" applyFont="1" applyFill="1" applyBorder="1" applyAlignment="1">
      <alignment horizontal="right" vertical="center" wrapText="1"/>
    </xf>
    <xf numFmtId="49" fontId="31" fillId="28" borderId="19" xfId="0" applyNumberFormat="1" applyFont="1" applyFill="1" applyBorder="1" applyAlignment="1">
      <alignment horizontal="left" vertical="center"/>
    </xf>
    <xf numFmtId="0" fontId="31" fillId="28" borderId="19" xfId="0" applyNumberFormat="1" applyFont="1" applyFill="1" applyBorder="1" applyAlignment="1">
      <alignment horizontal="left" vertical="center"/>
    </xf>
    <xf numFmtId="178" fontId="31" fillId="28" borderId="19" xfId="0" applyNumberFormat="1" applyFont="1" applyFill="1" applyBorder="1" applyAlignment="1">
      <alignment horizontal="right" vertical="center" wrapText="1"/>
    </xf>
    <xf numFmtId="49" fontId="31" fillId="29" borderId="19" xfId="0" applyNumberFormat="1" applyFont="1" applyFill="1" applyBorder="1" applyAlignment="1">
      <alignment horizontal="left" vertical="center"/>
    </xf>
    <xf numFmtId="0" fontId="31" fillId="29" borderId="19" xfId="0" applyNumberFormat="1" applyFont="1" applyFill="1" applyBorder="1" applyAlignment="1">
      <alignment horizontal="left" vertical="center"/>
    </xf>
    <xf numFmtId="178" fontId="31" fillId="29" borderId="19" xfId="0" applyNumberFormat="1" applyFont="1" applyFill="1" applyBorder="1" applyAlignment="1">
      <alignment horizontal="right" vertical="center" wrapText="1"/>
    </xf>
    <xf numFmtId="49" fontId="31" fillId="30" borderId="19" xfId="0" applyNumberFormat="1" applyFont="1" applyFill="1" applyBorder="1" applyAlignment="1">
      <alignment horizontal="left" vertical="center"/>
    </xf>
    <xf numFmtId="0" fontId="31" fillId="30" borderId="19" xfId="0" applyNumberFormat="1" applyFont="1" applyFill="1" applyBorder="1" applyAlignment="1">
      <alignment horizontal="left" vertical="center"/>
    </xf>
    <xf numFmtId="178" fontId="31" fillId="30" borderId="19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75" applyFont="1">
      <alignment vertical="center"/>
    </xf>
    <xf numFmtId="0" fontId="2" fillId="0" borderId="0" xfId="81">
      <alignment vertical="center"/>
    </xf>
    <xf numFmtId="0" fontId="22" fillId="0" borderId="0" xfId="81" applyFont="1">
      <alignment vertical="center"/>
    </xf>
    <xf numFmtId="0" fontId="2" fillId="0" borderId="0" xfId="81" applyFont="1" applyAlignment="1">
      <alignment horizontal="right" vertical="center"/>
    </xf>
    <xf numFmtId="0" fontId="23" fillId="0" borderId="0" xfId="81" applyFont="1">
      <alignment vertical="center"/>
    </xf>
    <xf numFmtId="0" fontId="2" fillId="0" borderId="10" xfId="81" applyFont="1" applyFill="1" applyBorder="1" applyAlignment="1">
      <alignment horizontal="center" vertical="center"/>
    </xf>
    <xf numFmtId="0" fontId="39" fillId="0" borderId="10" xfId="81" applyFont="1" applyBorder="1" applyAlignment="1">
      <alignment horizontal="center" vertical="center"/>
    </xf>
    <xf numFmtId="0" fontId="2" fillId="0" borderId="10" xfId="81" applyFont="1" applyBorder="1" applyAlignment="1">
      <alignment horizontal="center" vertical="center"/>
    </xf>
    <xf numFmtId="0" fontId="2" fillId="0" borderId="10" xfId="81" applyFont="1" applyFill="1" applyBorder="1">
      <alignment vertical="center"/>
    </xf>
    <xf numFmtId="0" fontId="2" fillId="0" borderId="12" xfId="75" applyFont="1" applyBorder="1">
      <alignment vertical="center"/>
    </xf>
    <xf numFmtId="0" fontId="2" fillId="0" borderId="10" xfId="81" applyFont="1" applyBorder="1">
      <alignment vertical="center"/>
    </xf>
    <xf numFmtId="0" fontId="23" fillId="0" borderId="0" xfId="81" applyFont="1" applyFill="1">
      <alignment vertical="center"/>
    </xf>
    <xf numFmtId="177" fontId="2" fillId="0" borderId="10" xfId="81" applyNumberFormat="1" applyFont="1" applyFill="1" applyBorder="1" applyAlignment="1" applyProtection="1">
      <alignment horizontal="right" vertical="center" wrapText="1"/>
    </xf>
    <xf numFmtId="177" fontId="2" fillId="0" borderId="10" xfId="81" applyNumberFormat="1" applyFont="1" applyFill="1" applyBorder="1" applyAlignment="1">
      <alignment horizontal="right" vertical="center" wrapText="1"/>
    </xf>
    <xf numFmtId="177" fontId="2" fillId="0" borderId="10" xfId="81" applyNumberFormat="1" applyFont="1" applyBorder="1" applyAlignment="1">
      <alignment horizontal="right" vertical="center" wrapText="1"/>
    </xf>
    <xf numFmtId="0" fontId="2" fillId="0" borderId="14" xfId="81" applyFont="1" applyFill="1" applyBorder="1">
      <alignment vertical="center"/>
    </xf>
    <xf numFmtId="177" fontId="2" fillId="0" borderId="11" xfId="75" applyNumberFormat="1" applyFont="1" applyBorder="1" applyAlignment="1">
      <alignment horizontal="right" vertical="center"/>
    </xf>
    <xf numFmtId="177" fontId="2" fillId="0" borderId="13" xfId="75" applyNumberFormat="1" applyFont="1" applyBorder="1" applyAlignment="1">
      <alignment horizontal="right" vertical="center"/>
    </xf>
    <xf numFmtId="177" fontId="2" fillId="0" borderId="13" xfId="75" applyNumberFormat="1" applyFont="1" applyBorder="1" applyAlignment="1">
      <alignment horizontal="right" vertical="center" wrapText="1"/>
    </xf>
    <xf numFmtId="177" fontId="2" fillId="0" borderId="13" xfId="75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2" fillId="0" borderId="0" xfId="81">
      <alignment vertical="center"/>
    </xf>
    <xf numFmtId="0" fontId="2" fillId="0" borderId="0" xfId="81" applyFont="1" applyAlignment="1">
      <alignment horizontal="right" vertical="center"/>
    </xf>
    <xf numFmtId="0" fontId="23" fillId="0" borderId="0" xfId="81" applyFont="1">
      <alignment vertical="center"/>
    </xf>
    <xf numFmtId="0" fontId="23" fillId="0" borderId="0" xfId="81" applyFont="1" applyFill="1">
      <alignment vertical="center"/>
    </xf>
    <xf numFmtId="0" fontId="2" fillId="0" borderId="0" xfId="81" applyFont="1">
      <alignment vertical="center"/>
    </xf>
    <xf numFmtId="0" fontId="23" fillId="0" borderId="0" xfId="81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>
      <alignment vertical="center"/>
    </xf>
    <xf numFmtId="0" fontId="31" fillId="0" borderId="0" xfId="0" applyFont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0" fontId="31" fillId="0" borderId="0" xfId="0" applyFont="1" applyFill="1">
      <alignment vertical="center"/>
    </xf>
    <xf numFmtId="0" fontId="32" fillId="0" borderId="16" xfId="0" applyFont="1" applyBorder="1" applyAlignment="1">
      <alignment horizontal="center" vertical="center"/>
    </xf>
    <xf numFmtId="0" fontId="0" fillId="0" borderId="0" xfId="0">
      <alignment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Fill="1">
      <alignment vertical="center"/>
    </xf>
    <xf numFmtId="0" fontId="32" fillId="0" borderId="18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176" fontId="31" fillId="26" borderId="19" xfId="0" applyNumberFormat="1" applyFont="1" applyFill="1" applyBorder="1" applyAlignment="1">
      <alignment horizontal="center" vertical="center" wrapText="1"/>
    </xf>
    <xf numFmtId="178" fontId="31" fillId="0" borderId="19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1" fillId="28" borderId="17" xfId="0" applyNumberFormat="1" applyFont="1" applyFill="1" applyBorder="1" applyAlignment="1">
      <alignment horizontal="left" vertical="center"/>
    </xf>
    <xf numFmtId="49" fontId="41" fillId="29" borderId="17" xfId="0" applyNumberFormat="1" applyFont="1" applyFill="1" applyBorder="1" applyAlignment="1">
      <alignment horizontal="left" vertical="center"/>
    </xf>
    <xf numFmtId="49" fontId="41" fillId="0" borderId="17" xfId="0" applyNumberFormat="1" applyFont="1" applyFill="1" applyBorder="1" applyAlignment="1">
      <alignment horizontal="left" vertical="center"/>
    </xf>
    <xf numFmtId="0" fontId="41" fillId="0" borderId="17" xfId="0" applyNumberFormat="1" applyFont="1" applyFill="1" applyBorder="1" applyAlignment="1">
      <alignment horizontal="left" vertical="center"/>
    </xf>
    <xf numFmtId="0" fontId="21" fillId="0" borderId="0" xfId="81" applyNumberFormat="1" applyFont="1" applyFill="1" applyAlignment="1" applyProtection="1">
      <alignment horizontal="center" vertical="center"/>
    </xf>
    <xf numFmtId="0" fontId="2" fillId="0" borderId="10" xfId="81" applyNumberFormat="1" applyFont="1" applyFill="1" applyBorder="1" applyAlignment="1" applyProtection="1">
      <alignment horizontal="center" vertical="center"/>
    </xf>
    <xf numFmtId="0" fontId="2" fillId="0" borderId="21" xfId="81" applyNumberFormat="1" applyFont="1" applyFill="1" applyBorder="1" applyAlignment="1" applyProtection="1">
      <alignment horizontal="center" vertical="center" wrapText="1"/>
    </xf>
    <xf numFmtId="0" fontId="2" fillId="0" borderId="12" xfId="81" applyNumberFormat="1" applyFont="1" applyFill="1" applyBorder="1" applyAlignment="1" applyProtection="1">
      <alignment horizontal="center" vertical="center" wrapText="1"/>
    </xf>
    <xf numFmtId="0" fontId="2" fillId="0" borderId="14" xfId="81" applyNumberFormat="1" applyFont="1" applyFill="1" applyBorder="1" applyAlignment="1" applyProtection="1">
      <alignment horizontal="center" vertical="center" wrapText="1"/>
    </xf>
    <xf numFmtId="0" fontId="2" fillId="0" borderId="10" xfId="81" applyNumberFormat="1" applyFont="1" applyFill="1" applyBorder="1" applyAlignment="1" applyProtection="1">
      <alignment horizontal="center" vertical="center" wrapText="1"/>
    </xf>
    <xf numFmtId="0" fontId="2" fillId="0" borderId="21" xfId="81" applyFont="1" applyBorder="1" applyAlignment="1">
      <alignment horizontal="center" vertical="center" wrapText="1"/>
    </xf>
    <xf numFmtId="0" fontId="2" fillId="0" borderId="12" xfId="81" applyFont="1" applyBorder="1" applyAlignment="1">
      <alignment horizontal="center" vertical="center" wrapText="1"/>
    </xf>
    <xf numFmtId="0" fontId="2" fillId="0" borderId="0" xfId="75" applyFont="1" applyAlignment="1">
      <alignment horizontal="left" vertical="center"/>
    </xf>
    <xf numFmtId="0" fontId="2" fillId="0" borderId="0" xfId="75" applyAlignment="1">
      <alignment horizontal="left" vertical="center"/>
    </xf>
    <xf numFmtId="0" fontId="2" fillId="0" borderId="11" xfId="81" applyFont="1" applyFill="1" applyBorder="1" applyAlignment="1">
      <alignment horizontal="left" vertical="center"/>
    </xf>
    <xf numFmtId="0" fontId="2" fillId="0" borderId="11" xfId="81" applyFont="1" applyBorder="1" applyAlignment="1">
      <alignment horizontal="left" vertical="center"/>
    </xf>
    <xf numFmtId="0" fontId="2" fillId="0" borderId="23" xfId="81" applyNumberFormat="1" applyFont="1" applyFill="1" applyBorder="1" applyAlignment="1" applyProtection="1">
      <alignment horizontal="center" vertical="center" wrapText="1"/>
    </xf>
    <xf numFmtId="0" fontId="2" fillId="0" borderId="24" xfId="81" applyNumberFormat="1" applyFont="1" applyFill="1" applyBorder="1" applyAlignment="1" applyProtection="1">
      <alignment horizontal="center" vertical="center" wrapText="1"/>
    </xf>
    <xf numFmtId="0" fontId="2" fillId="0" borderId="25" xfId="81" applyNumberFormat="1" applyFont="1" applyFill="1" applyBorder="1" applyAlignment="1" applyProtection="1">
      <alignment horizontal="center" vertical="center" wrapText="1"/>
    </xf>
    <xf numFmtId="0" fontId="2" fillId="0" borderId="22" xfId="81" applyNumberFormat="1" applyFont="1" applyFill="1" applyBorder="1" applyAlignment="1" applyProtection="1">
      <alignment horizontal="center" vertical="center" wrapText="1"/>
    </xf>
    <xf numFmtId="0" fontId="2" fillId="0" borderId="13" xfId="81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</cellXfs>
  <cellStyles count="135">
    <cellStyle name="20% - 强调文字颜色 1 2" xfId="1"/>
    <cellStyle name="20% - 强调文字颜色 1 2 2" xfId="2"/>
    <cellStyle name="20% - 强调文字颜色 1 3" xfId="3"/>
    <cellStyle name="20% - 强调文字颜色 2 2" xfId="4"/>
    <cellStyle name="20% - 强调文字颜色 2 2 2" xfId="5"/>
    <cellStyle name="20% - 强调文字颜色 2 3" xfId="6"/>
    <cellStyle name="20% - 强调文字颜色 3 2" xfId="7"/>
    <cellStyle name="20% - 强调文字颜色 3 2 2" xfId="8"/>
    <cellStyle name="20% - 强调文字颜色 3 3" xfId="9"/>
    <cellStyle name="20% - 强调文字颜色 4 2" xfId="10"/>
    <cellStyle name="20% - 强调文字颜色 4 2 2" xfId="11"/>
    <cellStyle name="20% - 强调文字颜色 4 3" xfId="12"/>
    <cellStyle name="20% - 强调文字颜色 5 2" xfId="13"/>
    <cellStyle name="20% - 强调文字颜色 5 2 2" xfId="14"/>
    <cellStyle name="20% - 强调文字颜色 5 3" xfId="15"/>
    <cellStyle name="20% - 强调文字颜色 6 2" xfId="16"/>
    <cellStyle name="20% - 强调文字颜色 6 2 2" xfId="17"/>
    <cellStyle name="20% - 强调文字颜色 6 3" xfId="18"/>
    <cellStyle name="40% - 强调文字颜色 1 2" xfId="19"/>
    <cellStyle name="40% - 强调文字颜色 1 2 2" xfId="20"/>
    <cellStyle name="40% - 强调文字颜色 1 3" xfId="21"/>
    <cellStyle name="40% - 强调文字颜色 2 2" xfId="22"/>
    <cellStyle name="40% - 强调文字颜色 2 2 2" xfId="23"/>
    <cellStyle name="40% - 强调文字颜色 2 3" xfId="24"/>
    <cellStyle name="40% - 强调文字颜色 3 2" xfId="25"/>
    <cellStyle name="40% - 强调文字颜色 3 2 2" xfId="26"/>
    <cellStyle name="40% - 强调文字颜色 3 3" xfId="27"/>
    <cellStyle name="40% - 强调文字颜色 4 2" xfId="28"/>
    <cellStyle name="40% - 强调文字颜色 4 2 2" xfId="29"/>
    <cellStyle name="40% - 强调文字颜色 4 3" xfId="30"/>
    <cellStyle name="40% - 强调文字颜色 5 2" xfId="31"/>
    <cellStyle name="40% - 强调文字颜色 5 2 2" xfId="32"/>
    <cellStyle name="40% - 强调文字颜色 5 3" xfId="33"/>
    <cellStyle name="40% - 强调文字颜色 6 2" xfId="34"/>
    <cellStyle name="40% - 强调文字颜色 6 2 2" xfId="35"/>
    <cellStyle name="40% - 强调文字颜色 6 3" xfId="36"/>
    <cellStyle name="60% - 强调文字颜色 1 2" xfId="37"/>
    <cellStyle name="60% - 强调文字颜色 1 2 2" xfId="38"/>
    <cellStyle name="60% - 强调文字颜色 1 3" xfId="39"/>
    <cellStyle name="60% - 强调文字颜色 2 2" xfId="40"/>
    <cellStyle name="60% - 强调文字颜色 2 2 2" xfId="41"/>
    <cellStyle name="60% - 强调文字颜色 2 3" xfId="42"/>
    <cellStyle name="60% - 强调文字颜色 3 2" xfId="43"/>
    <cellStyle name="60% - 强调文字颜色 3 2 2" xfId="44"/>
    <cellStyle name="60% - 强调文字颜色 3 3" xfId="45"/>
    <cellStyle name="60% - 强调文字颜色 4 2" xfId="46"/>
    <cellStyle name="60% - 强调文字颜色 4 2 2" xfId="47"/>
    <cellStyle name="60% - 强调文字颜色 4 3" xfId="48"/>
    <cellStyle name="60% - 强调文字颜色 5 2" xfId="49"/>
    <cellStyle name="60% - 强调文字颜色 5 2 2" xfId="50"/>
    <cellStyle name="60% - 强调文字颜色 5 3" xfId="51"/>
    <cellStyle name="60% - 强调文字颜色 6 2" xfId="52"/>
    <cellStyle name="60% - 强调文字颜色 6 2 2" xfId="53"/>
    <cellStyle name="60% - 强调文字颜色 6 3" xfId="54"/>
    <cellStyle name="标题 1 2" xfId="55"/>
    <cellStyle name="标题 1 2 2" xfId="56"/>
    <cellStyle name="标题 1 3" xfId="57"/>
    <cellStyle name="标题 2 2" xfId="58"/>
    <cellStyle name="标题 2 2 2" xfId="59"/>
    <cellStyle name="标题 2 3" xfId="60"/>
    <cellStyle name="标题 3 2" xfId="61"/>
    <cellStyle name="标题 3 2 2" xfId="62"/>
    <cellStyle name="标题 3 3" xfId="63"/>
    <cellStyle name="标题 4 2" xfId="64"/>
    <cellStyle name="标题 4 2 2" xfId="65"/>
    <cellStyle name="标题 4 3" xfId="66"/>
    <cellStyle name="标题 5" xfId="67"/>
    <cellStyle name="标题 5 2" xfId="68"/>
    <cellStyle name="标题 6" xfId="69"/>
    <cellStyle name="差 2" xfId="70"/>
    <cellStyle name="差 2 2" xfId="71"/>
    <cellStyle name="差 3" xfId="72"/>
    <cellStyle name="差_4B989EC9B1D54BCF8B2EC67C32B441B8_c" xfId="73"/>
    <cellStyle name="差_A36F9263FF5348A59CC53C2EAD0A9032" xfId="74"/>
    <cellStyle name="常规" xfId="0" builtinId="0"/>
    <cellStyle name="常规 2" xfId="75"/>
    <cellStyle name="常规 2 2" xfId="76"/>
    <cellStyle name="常规 2_4B989EC9B1D54BCF8B2EC67C32B441B8_c" xfId="77"/>
    <cellStyle name="常规 3" xfId="78"/>
    <cellStyle name="常规 4" xfId="79"/>
    <cellStyle name="常规 5" xfId="80"/>
    <cellStyle name="常规 6" xfId="81"/>
    <cellStyle name="好 2" xfId="82"/>
    <cellStyle name="好 2 2" xfId="83"/>
    <cellStyle name="好 3" xfId="84"/>
    <cellStyle name="好_4B989EC9B1D54BCF8B2EC67C32B441B8_c" xfId="85"/>
    <cellStyle name="好_A36F9263FF5348A59CC53C2EAD0A9032" xfId="86"/>
    <cellStyle name="汇总 2" xfId="87"/>
    <cellStyle name="汇总 2 2" xfId="88"/>
    <cellStyle name="汇总 3" xfId="89"/>
    <cellStyle name="计算 2" xfId="90"/>
    <cellStyle name="计算 2 2" xfId="91"/>
    <cellStyle name="计算 3" xfId="92"/>
    <cellStyle name="检查单元格 2" xfId="93"/>
    <cellStyle name="检查单元格 2 2" xfId="94"/>
    <cellStyle name="检查单元格 3" xfId="95"/>
    <cellStyle name="解释性文本 2" xfId="96"/>
    <cellStyle name="解释性文本 2 2" xfId="97"/>
    <cellStyle name="解释性文本 3" xfId="98"/>
    <cellStyle name="警告文本 2" xfId="99"/>
    <cellStyle name="警告文本 2 2" xfId="100"/>
    <cellStyle name="警告文本 3" xfId="101"/>
    <cellStyle name="链接单元格 2" xfId="102"/>
    <cellStyle name="链接单元格 2 2" xfId="103"/>
    <cellStyle name="链接单元格 3" xfId="104"/>
    <cellStyle name="强调文字颜色 1 2" xfId="105"/>
    <cellStyle name="强调文字颜色 1 2 2" xfId="106"/>
    <cellStyle name="强调文字颜色 1 3" xfId="107"/>
    <cellStyle name="强调文字颜色 2 2" xfId="108"/>
    <cellStyle name="强调文字颜色 2 2 2" xfId="109"/>
    <cellStyle name="强调文字颜色 2 3" xfId="110"/>
    <cellStyle name="强调文字颜色 3 2" xfId="111"/>
    <cellStyle name="强调文字颜色 3 2 2" xfId="112"/>
    <cellStyle name="强调文字颜色 3 3" xfId="113"/>
    <cellStyle name="强调文字颜色 4 2" xfId="114"/>
    <cellStyle name="强调文字颜色 4 2 2" xfId="115"/>
    <cellStyle name="强调文字颜色 4 3" xfId="116"/>
    <cellStyle name="强调文字颜色 5 2" xfId="117"/>
    <cellStyle name="强调文字颜色 5 2 2" xfId="118"/>
    <cellStyle name="强调文字颜色 5 3" xfId="119"/>
    <cellStyle name="强调文字颜色 6 2" xfId="120"/>
    <cellStyle name="强调文字颜色 6 2 2" xfId="121"/>
    <cellStyle name="强调文字颜色 6 3" xfId="122"/>
    <cellStyle name="适中 2" xfId="123"/>
    <cellStyle name="适中 2 2" xfId="124"/>
    <cellStyle name="适中 3" xfId="125"/>
    <cellStyle name="输出 2" xfId="126"/>
    <cellStyle name="输出 2 2" xfId="127"/>
    <cellStyle name="输出 3" xfId="128"/>
    <cellStyle name="输入 2" xfId="129"/>
    <cellStyle name="输入 2 2" xfId="130"/>
    <cellStyle name="输入 3" xfId="131"/>
    <cellStyle name="注释 2" xfId="132"/>
    <cellStyle name="注释 2 2" xfId="133"/>
    <cellStyle name="注释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showGridLines="0" showZeros="0" workbookViewId="0">
      <selection activeCell="A19" sqref="A19"/>
    </sheetView>
  </sheetViews>
  <sheetFormatPr defaultRowHeight="13.5"/>
  <cols>
    <col min="1" max="1" width="104.25" customWidth="1"/>
  </cols>
  <sheetData>
    <row r="1" spans="1:1" ht="28.5" customHeight="1">
      <c r="A1" s="79"/>
    </row>
    <row r="2" spans="1:1" ht="28.5" customHeight="1">
      <c r="A2" s="79"/>
    </row>
    <row r="3" spans="1:1" ht="28.5" customHeight="1">
      <c r="A3" s="79"/>
    </row>
    <row r="4" spans="1:1" ht="28.5" customHeight="1">
      <c r="A4" s="79"/>
    </row>
    <row r="5" spans="1:1" ht="22.5" customHeight="1">
      <c r="A5" s="81" t="s">
        <v>167</v>
      </c>
    </row>
    <row r="6" spans="1:1" ht="45" customHeight="1">
      <c r="A6" s="83" t="s">
        <v>168</v>
      </c>
    </row>
    <row r="7" spans="1:1" ht="41.25" customHeight="1">
      <c r="A7" s="80" t="s">
        <v>169</v>
      </c>
    </row>
    <row r="8" spans="1:1" ht="23.25" customHeight="1">
      <c r="A8" s="79"/>
    </row>
    <row r="9" spans="1:1" ht="18" customHeight="1">
      <c r="A9" s="79"/>
    </row>
    <row r="10" spans="1:1" ht="18" customHeight="1">
      <c r="A10" s="79"/>
    </row>
    <row r="11" spans="1:1" ht="33.75" customHeight="1">
      <c r="A11" s="6" t="s">
        <v>346</v>
      </c>
    </row>
    <row r="12" spans="1:1" ht="9.75" customHeight="1">
      <c r="A12" s="79"/>
    </row>
    <row r="13" spans="1:1" ht="9.75" customHeight="1">
      <c r="A13" s="79"/>
    </row>
    <row r="14" spans="1:1" ht="23.25" customHeight="1">
      <c r="A14" s="82" t="s">
        <v>335</v>
      </c>
    </row>
    <row r="20" spans="1:1" s="5" customFormat="1">
      <c r="A20" s="4"/>
    </row>
  </sheetData>
  <sheetProtection formatCells="0" formatColumns="0" formatRows="0"/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00" verticalDpi="1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8"/>
  <sheetViews>
    <sheetView showGridLines="0" showZeros="0" workbookViewId="0">
      <selection activeCell="A3" sqref="A3"/>
    </sheetView>
  </sheetViews>
  <sheetFormatPr defaultRowHeight="11.25"/>
  <cols>
    <col min="1" max="1" width="28.25" style="1" customWidth="1"/>
    <col min="2" max="2" width="13.5" style="1" customWidth="1"/>
    <col min="3" max="3" width="25.625" style="1" customWidth="1"/>
    <col min="4" max="4" width="14.625" style="1" customWidth="1"/>
    <col min="5" max="5" width="26.25" style="1" customWidth="1"/>
    <col min="6" max="6" width="15.5" style="1" customWidth="1"/>
    <col min="7" max="7" width="22.625" style="1" customWidth="1"/>
    <col min="8" max="8" width="12.75" style="1" customWidth="1"/>
    <col min="9" max="16384" width="9" style="1"/>
  </cols>
  <sheetData>
    <row r="1" spans="1:12" ht="23.25" customHeight="1">
      <c r="A1" s="85" t="s">
        <v>170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3.25" customHeight="1">
      <c r="A2" s="138" t="s">
        <v>171</v>
      </c>
      <c r="B2" s="138"/>
      <c r="C2" s="138"/>
      <c r="D2" s="138"/>
      <c r="E2" s="138"/>
      <c r="F2" s="138"/>
      <c r="G2" s="138"/>
      <c r="H2" s="138"/>
      <c r="I2" s="86"/>
      <c r="J2" s="86"/>
      <c r="K2" s="86"/>
      <c r="L2" s="86"/>
    </row>
    <row r="3" spans="1:12" ht="23.25" customHeight="1">
      <c r="A3" s="19" t="s">
        <v>347</v>
      </c>
      <c r="B3" s="87"/>
      <c r="C3" s="87"/>
      <c r="D3" s="87"/>
      <c r="E3" s="87"/>
      <c r="F3" s="87"/>
      <c r="G3" s="87"/>
      <c r="H3" s="88" t="s">
        <v>0</v>
      </c>
      <c r="I3" s="89"/>
      <c r="J3" s="89"/>
      <c r="K3" s="89"/>
      <c r="L3" s="89"/>
    </row>
    <row r="4" spans="1:12" ht="23.25" customHeight="1">
      <c r="A4" s="139" t="s">
        <v>1</v>
      </c>
      <c r="B4" s="139"/>
      <c r="C4" s="139" t="s">
        <v>2</v>
      </c>
      <c r="D4" s="139"/>
      <c r="E4" s="139" t="s">
        <v>3</v>
      </c>
      <c r="F4" s="139"/>
      <c r="G4" s="139" t="s">
        <v>4</v>
      </c>
      <c r="H4" s="139"/>
      <c r="I4" s="89"/>
      <c r="J4" s="89"/>
      <c r="K4" s="89"/>
      <c r="L4" s="89"/>
    </row>
    <row r="5" spans="1:12" ht="23.25" customHeight="1">
      <c r="A5" s="90" t="s">
        <v>5</v>
      </c>
      <c r="B5" s="91" t="s">
        <v>172</v>
      </c>
      <c r="C5" s="92" t="s">
        <v>6</v>
      </c>
      <c r="D5" s="91" t="s">
        <v>172</v>
      </c>
      <c r="E5" s="92" t="s">
        <v>7</v>
      </c>
      <c r="F5" s="91" t="s">
        <v>172</v>
      </c>
      <c r="G5" s="92" t="s">
        <v>8</v>
      </c>
      <c r="H5" s="91" t="s">
        <v>172</v>
      </c>
      <c r="I5" s="89"/>
      <c r="J5" s="89"/>
      <c r="K5" s="89"/>
      <c r="L5" s="89"/>
    </row>
    <row r="6" spans="1:12" s="9" customFormat="1" ht="21.75" customHeight="1">
      <c r="A6" s="93" t="s">
        <v>173</v>
      </c>
      <c r="B6" s="7">
        <f>7927124+10000000</f>
        <v>17927124</v>
      </c>
      <c r="C6" s="8" t="s">
        <v>174</v>
      </c>
      <c r="D6" s="104">
        <v>8088760</v>
      </c>
      <c r="E6" s="93" t="s">
        <v>10</v>
      </c>
      <c r="F6" s="97">
        <v>0</v>
      </c>
      <c r="G6" s="93" t="s">
        <v>11</v>
      </c>
      <c r="H6" s="97">
        <v>4680495</v>
      </c>
      <c r="I6" s="96"/>
      <c r="J6" s="96"/>
      <c r="K6" s="96"/>
      <c r="L6" s="96"/>
    </row>
    <row r="7" spans="1:12" s="9" customFormat="1" ht="21.75" customHeight="1">
      <c r="A7" s="93" t="s">
        <v>12</v>
      </c>
      <c r="B7" s="7">
        <f>7927124+10000000</f>
        <v>17927124</v>
      </c>
      <c r="C7" s="8" t="s">
        <v>175</v>
      </c>
      <c r="D7" s="104">
        <v>7287341</v>
      </c>
      <c r="E7" s="93" t="s">
        <v>14</v>
      </c>
      <c r="F7" s="97">
        <v>0</v>
      </c>
      <c r="G7" s="93" t="s">
        <v>15</v>
      </c>
      <c r="H7" s="97">
        <f>1901419+10000000</f>
        <v>11901419</v>
      </c>
      <c r="I7" s="96"/>
      <c r="J7" s="96"/>
      <c r="K7" s="96"/>
      <c r="L7" s="96"/>
    </row>
    <row r="8" spans="1:12" s="9" customFormat="1" ht="21.75" customHeight="1">
      <c r="A8" s="93" t="s">
        <v>16</v>
      </c>
      <c r="B8" s="7">
        <v>0</v>
      </c>
      <c r="C8" s="8" t="s">
        <v>176</v>
      </c>
      <c r="D8" s="104">
        <v>4680495</v>
      </c>
      <c r="E8" s="93" t="s">
        <v>18</v>
      </c>
      <c r="F8" s="97">
        <v>0</v>
      </c>
      <c r="G8" s="93" t="s">
        <v>19</v>
      </c>
      <c r="H8" s="97">
        <v>2606846</v>
      </c>
      <c r="I8" s="96"/>
      <c r="J8" s="96"/>
      <c r="K8" s="96"/>
      <c r="L8" s="96"/>
    </row>
    <row r="9" spans="1:12" s="9" customFormat="1" ht="21.75" customHeight="1">
      <c r="A9" s="93" t="s">
        <v>20</v>
      </c>
      <c r="B9" s="7">
        <v>0</v>
      </c>
      <c r="C9" s="8" t="s">
        <v>177</v>
      </c>
      <c r="D9" s="104">
        <v>2606846</v>
      </c>
      <c r="E9" s="93" t="s">
        <v>22</v>
      </c>
      <c r="F9" s="97">
        <v>0</v>
      </c>
      <c r="G9" s="93" t="s">
        <v>23</v>
      </c>
      <c r="H9" s="97">
        <v>0</v>
      </c>
      <c r="I9" s="96"/>
      <c r="J9" s="96"/>
      <c r="K9" s="96"/>
      <c r="L9" s="96"/>
    </row>
    <row r="10" spans="1:12" s="9" customFormat="1" ht="21.75" customHeight="1">
      <c r="A10" s="93" t="s">
        <v>178</v>
      </c>
      <c r="B10" s="7">
        <v>0</v>
      </c>
      <c r="C10" s="8" t="s">
        <v>179</v>
      </c>
      <c r="D10" s="104">
        <v>801419</v>
      </c>
      <c r="E10" s="93" t="s">
        <v>24</v>
      </c>
      <c r="F10" s="97">
        <v>0</v>
      </c>
      <c r="G10" s="93" t="s">
        <v>25</v>
      </c>
      <c r="H10" s="97">
        <v>0</v>
      </c>
      <c r="I10" s="96"/>
      <c r="J10" s="96"/>
      <c r="K10" s="96"/>
      <c r="L10" s="96"/>
    </row>
    <row r="11" spans="1:12" s="9" customFormat="1" ht="21.75" customHeight="1">
      <c r="A11" s="93" t="s">
        <v>26</v>
      </c>
      <c r="B11" s="7">
        <v>0</v>
      </c>
      <c r="C11" s="8" t="s">
        <v>180</v>
      </c>
      <c r="D11" s="104">
        <v>703000</v>
      </c>
      <c r="E11" s="93" t="s">
        <v>27</v>
      </c>
      <c r="F11" s="97">
        <v>0</v>
      </c>
      <c r="G11" s="93" t="s">
        <v>181</v>
      </c>
      <c r="H11" s="97">
        <v>0</v>
      </c>
      <c r="I11" s="96"/>
      <c r="J11" s="96"/>
      <c r="K11" s="96"/>
      <c r="L11" s="96"/>
    </row>
    <row r="12" spans="1:12" s="9" customFormat="1" ht="21.75" customHeight="1">
      <c r="A12" s="93" t="s">
        <v>28</v>
      </c>
      <c r="B12" s="7">
        <v>0</v>
      </c>
      <c r="C12" s="8" t="s">
        <v>182</v>
      </c>
      <c r="D12" s="104">
        <v>0</v>
      </c>
      <c r="E12" s="93" t="s">
        <v>29</v>
      </c>
      <c r="F12" s="97">
        <v>0</v>
      </c>
      <c r="G12" s="93" t="s">
        <v>183</v>
      </c>
      <c r="H12" s="97">
        <v>0</v>
      </c>
      <c r="I12" s="96"/>
      <c r="J12" s="96"/>
      <c r="K12" s="96"/>
      <c r="L12" s="96"/>
    </row>
    <row r="13" spans="1:12" s="9" customFormat="1" ht="21.75" customHeight="1">
      <c r="A13" s="93" t="s">
        <v>30</v>
      </c>
      <c r="B13" s="7">
        <v>0</v>
      </c>
      <c r="C13" s="8" t="s">
        <v>184</v>
      </c>
      <c r="D13" s="104">
        <v>57015</v>
      </c>
      <c r="E13" s="93" t="s">
        <v>31</v>
      </c>
      <c r="F13" s="97">
        <v>626972</v>
      </c>
      <c r="G13" s="93" t="s">
        <v>185</v>
      </c>
      <c r="H13" s="97">
        <v>0</v>
      </c>
      <c r="I13" s="96"/>
      <c r="J13" s="96"/>
      <c r="K13" s="96"/>
      <c r="L13" s="96"/>
    </row>
    <row r="14" spans="1:12" s="9" customFormat="1" ht="21.75" customHeight="1">
      <c r="A14" s="93" t="s">
        <v>39</v>
      </c>
      <c r="B14" s="7">
        <v>0</v>
      </c>
      <c r="C14" s="8" t="s">
        <v>186</v>
      </c>
      <c r="D14" s="104">
        <v>41404</v>
      </c>
      <c r="E14" s="93" t="s">
        <v>32</v>
      </c>
      <c r="F14" s="97">
        <v>0</v>
      </c>
      <c r="G14" s="93" t="s">
        <v>187</v>
      </c>
      <c r="H14" s="97">
        <v>0</v>
      </c>
      <c r="I14" s="96"/>
      <c r="J14" s="96"/>
      <c r="K14" s="96"/>
      <c r="L14" s="96"/>
    </row>
    <row r="15" spans="1:12" s="9" customFormat="1" ht="21.75" customHeight="1">
      <c r="A15" s="93" t="s">
        <v>33</v>
      </c>
      <c r="B15" s="7">
        <v>0</v>
      </c>
      <c r="C15" s="8" t="s">
        <v>188</v>
      </c>
      <c r="D15" s="104">
        <v>0</v>
      </c>
      <c r="E15" s="93" t="s">
        <v>189</v>
      </c>
      <c r="F15" s="97">
        <v>343877</v>
      </c>
      <c r="G15" s="93"/>
      <c r="H15" s="97"/>
      <c r="I15" s="96"/>
      <c r="J15" s="96"/>
      <c r="K15" s="96"/>
      <c r="L15" s="96"/>
    </row>
    <row r="16" spans="1:12" s="9" customFormat="1" ht="21.75" customHeight="1">
      <c r="A16" s="93" t="s">
        <v>34</v>
      </c>
      <c r="B16" s="7">
        <v>0</v>
      </c>
      <c r="C16" s="8" t="s">
        <v>190</v>
      </c>
      <c r="D16" s="104">
        <v>0</v>
      </c>
      <c r="E16" s="93" t="s">
        <v>35</v>
      </c>
      <c r="F16" s="97">
        <v>0</v>
      </c>
      <c r="G16" s="93"/>
      <c r="H16" s="97"/>
      <c r="I16" s="96"/>
      <c r="J16" s="96"/>
      <c r="K16" s="96"/>
      <c r="L16" s="96"/>
    </row>
    <row r="17" spans="1:12" s="9" customFormat="1" ht="21.75" customHeight="1">
      <c r="A17" s="93" t="s">
        <v>40</v>
      </c>
      <c r="B17" s="7">
        <v>0</v>
      </c>
      <c r="C17" s="8" t="s">
        <v>191</v>
      </c>
      <c r="D17" s="104">
        <v>0</v>
      </c>
      <c r="E17" s="93" t="s">
        <v>36</v>
      </c>
      <c r="F17" s="97">
        <v>0</v>
      </c>
      <c r="G17" s="93"/>
      <c r="H17" s="97"/>
      <c r="I17" s="96"/>
      <c r="J17" s="96"/>
      <c r="K17" s="96"/>
      <c r="L17" s="96"/>
    </row>
    <row r="18" spans="1:12" s="9" customFormat="1" ht="21.75" customHeight="1">
      <c r="A18" s="93" t="s">
        <v>192</v>
      </c>
      <c r="B18" s="7">
        <v>0</v>
      </c>
      <c r="C18" s="8" t="s">
        <v>193</v>
      </c>
      <c r="D18" s="104">
        <v>1100000</v>
      </c>
      <c r="E18" s="93" t="s">
        <v>37</v>
      </c>
      <c r="F18" s="97">
        <v>0</v>
      </c>
      <c r="G18" s="93"/>
      <c r="H18" s="98"/>
      <c r="I18" s="5"/>
      <c r="J18" s="5"/>
      <c r="K18" s="5"/>
      <c r="L18" s="5"/>
    </row>
    <row r="19" spans="1:12" s="9" customFormat="1" ht="21.75" customHeight="1">
      <c r="A19" s="93" t="s">
        <v>28</v>
      </c>
      <c r="B19" s="7">
        <v>0</v>
      </c>
      <c r="C19" s="8" t="s">
        <v>194</v>
      </c>
      <c r="D19" s="104">
        <v>1100000</v>
      </c>
      <c r="E19" s="93" t="s">
        <v>38</v>
      </c>
      <c r="F19" s="97">
        <v>0</v>
      </c>
      <c r="G19" s="93"/>
      <c r="H19" s="98"/>
      <c r="I19" s="5"/>
      <c r="J19" s="5"/>
      <c r="K19" s="5"/>
      <c r="L19" s="5"/>
    </row>
    <row r="20" spans="1:12" s="9" customFormat="1" ht="21.75" customHeight="1">
      <c r="A20" s="93" t="s">
        <v>39</v>
      </c>
      <c r="B20" s="7">
        <v>0</v>
      </c>
      <c r="C20" s="8" t="s">
        <v>195</v>
      </c>
      <c r="D20" s="104">
        <v>0</v>
      </c>
      <c r="E20" s="93" t="s">
        <v>196</v>
      </c>
      <c r="F20" s="97">
        <v>0</v>
      </c>
      <c r="G20" s="93"/>
      <c r="H20" s="98"/>
      <c r="I20" s="5"/>
      <c r="J20" s="5"/>
      <c r="K20" s="5"/>
      <c r="L20" s="5"/>
    </row>
    <row r="21" spans="1:12" s="9" customFormat="1" ht="21.75" customHeight="1">
      <c r="A21" s="93" t="s">
        <v>40</v>
      </c>
      <c r="B21" s="7">
        <v>0</v>
      </c>
      <c r="C21" s="8" t="s">
        <v>197</v>
      </c>
      <c r="D21" s="104">
        <v>10000000</v>
      </c>
      <c r="E21" s="93" t="s">
        <v>41</v>
      </c>
      <c r="F21" s="97">
        <v>0</v>
      </c>
      <c r="G21" s="93"/>
      <c r="H21" s="98"/>
      <c r="I21" s="5"/>
      <c r="J21" s="5"/>
      <c r="K21" s="5"/>
      <c r="L21" s="5"/>
    </row>
    <row r="22" spans="1:12" s="9" customFormat="1" ht="21.75" customHeight="1">
      <c r="A22" s="93" t="s">
        <v>198</v>
      </c>
      <c r="B22" s="7">
        <v>0</v>
      </c>
      <c r="C22" s="8" t="s">
        <v>199</v>
      </c>
      <c r="D22" s="104">
        <v>1100000</v>
      </c>
      <c r="E22" s="93" t="s">
        <v>200</v>
      </c>
      <c r="F22" s="97">
        <v>0</v>
      </c>
      <c r="G22" s="93" t="s">
        <v>201</v>
      </c>
      <c r="H22" s="98">
        <v>0</v>
      </c>
      <c r="I22" s="5"/>
      <c r="J22" s="5"/>
      <c r="K22" s="5"/>
      <c r="L22" s="5"/>
    </row>
    <row r="23" spans="1:12" s="9" customFormat="1" ht="21.75" customHeight="1">
      <c r="A23" s="100" t="s">
        <v>202</v>
      </c>
      <c r="B23" s="7">
        <v>0</v>
      </c>
      <c r="C23" s="8" t="s">
        <v>203</v>
      </c>
      <c r="D23" s="104">
        <v>0</v>
      </c>
      <c r="E23" s="93" t="s">
        <v>204</v>
      </c>
      <c r="F23" s="97">
        <v>0</v>
      </c>
      <c r="G23" s="93"/>
      <c r="H23" s="98"/>
      <c r="I23" s="5"/>
      <c r="J23" s="5"/>
      <c r="K23" s="5"/>
      <c r="L23" s="5"/>
    </row>
    <row r="24" spans="1:12" s="9" customFormat="1" ht="21.75" customHeight="1">
      <c r="A24" s="93" t="s">
        <v>205</v>
      </c>
      <c r="B24" s="7">
        <v>0</v>
      </c>
      <c r="C24" s="8" t="s">
        <v>206</v>
      </c>
      <c r="D24" s="104">
        <v>0</v>
      </c>
      <c r="E24" s="93" t="s">
        <v>208</v>
      </c>
      <c r="F24" s="104">
        <f>7632140+10000000</f>
        <v>17632140</v>
      </c>
      <c r="G24" s="93"/>
      <c r="H24" s="98"/>
      <c r="I24" s="5"/>
      <c r="J24" s="5"/>
      <c r="K24" s="5"/>
      <c r="L24" s="5"/>
    </row>
    <row r="25" spans="1:12" s="9" customFormat="1" ht="21.75" customHeight="1">
      <c r="A25" s="93" t="s">
        <v>209</v>
      </c>
      <c r="B25" s="7">
        <v>1261636</v>
      </c>
      <c r="C25" s="8" t="s">
        <v>210</v>
      </c>
      <c r="D25" s="104">
        <v>0</v>
      </c>
      <c r="E25" s="93" t="s">
        <v>211</v>
      </c>
      <c r="F25" s="97">
        <v>585771</v>
      </c>
      <c r="G25" s="93"/>
      <c r="H25" s="98"/>
      <c r="I25" s="5"/>
      <c r="J25" s="5"/>
      <c r="K25" s="5"/>
      <c r="L25" s="5"/>
    </row>
    <row r="26" spans="1:12" s="9" customFormat="1" ht="21.75" customHeight="1">
      <c r="A26" s="93"/>
      <c r="B26" s="7"/>
      <c r="C26" s="8" t="s">
        <v>212</v>
      </c>
      <c r="D26" s="104">
        <v>0</v>
      </c>
      <c r="E26" s="93" t="s">
        <v>213</v>
      </c>
      <c r="F26" s="97">
        <v>0</v>
      </c>
      <c r="G26" s="93"/>
      <c r="H26" s="98"/>
      <c r="I26" s="5"/>
      <c r="J26" s="5"/>
      <c r="K26" s="5"/>
      <c r="L26" s="5"/>
    </row>
    <row r="27" spans="1:12" s="9" customFormat="1" ht="21.75" customHeight="1">
      <c r="A27" s="10"/>
      <c r="B27" s="7"/>
      <c r="C27" s="8" t="s">
        <v>214</v>
      </c>
      <c r="D27" s="104">
        <v>0</v>
      </c>
      <c r="E27" s="93" t="s">
        <v>215</v>
      </c>
      <c r="F27" s="97">
        <v>0</v>
      </c>
      <c r="G27" s="93"/>
      <c r="H27" s="98"/>
      <c r="I27" s="5"/>
      <c r="J27" s="5"/>
      <c r="K27" s="5"/>
      <c r="L27" s="5"/>
    </row>
    <row r="28" spans="1:12" s="9" customFormat="1" ht="21.75" customHeight="1">
      <c r="A28" s="93"/>
      <c r="B28" s="7"/>
      <c r="C28" s="8" t="s">
        <v>216</v>
      </c>
      <c r="D28" s="104">
        <v>0</v>
      </c>
      <c r="E28" s="93" t="s">
        <v>217</v>
      </c>
      <c r="F28" s="104">
        <v>0</v>
      </c>
      <c r="G28" s="93"/>
      <c r="H28" s="98"/>
      <c r="I28" s="5"/>
      <c r="J28" s="5"/>
      <c r="K28" s="5"/>
      <c r="L28" s="5"/>
    </row>
    <row r="29" spans="1:12" s="9" customFormat="1" ht="21.75" customHeight="1">
      <c r="A29" s="93"/>
      <c r="B29" s="7"/>
      <c r="C29" s="8" t="s">
        <v>218</v>
      </c>
      <c r="D29" s="104">
        <v>0</v>
      </c>
      <c r="E29" s="93" t="s">
        <v>219</v>
      </c>
      <c r="F29" s="104">
        <v>0</v>
      </c>
      <c r="G29" s="93"/>
      <c r="H29" s="98"/>
      <c r="I29" s="5"/>
      <c r="J29" s="5"/>
      <c r="K29" s="5"/>
      <c r="L29" s="5"/>
    </row>
    <row r="30" spans="1:12" s="9" customFormat="1" ht="21.75" customHeight="1">
      <c r="A30" s="93"/>
      <c r="B30" s="11"/>
      <c r="C30" s="8"/>
      <c r="D30" s="104"/>
      <c r="E30" s="93" t="s">
        <v>220</v>
      </c>
      <c r="F30" s="104">
        <v>0</v>
      </c>
      <c r="G30" s="93"/>
      <c r="H30" s="98"/>
      <c r="I30" s="5"/>
      <c r="J30" s="5"/>
      <c r="K30" s="5"/>
      <c r="L30" s="5"/>
    </row>
    <row r="31" spans="1:12" s="9" customFormat="1" ht="21.75" customHeight="1">
      <c r="A31" s="93" t="s">
        <v>46</v>
      </c>
      <c r="B31" s="7">
        <f>9188760+10000000</f>
        <v>19188760</v>
      </c>
      <c r="C31" s="12" t="s">
        <v>221</v>
      </c>
      <c r="D31" s="104">
        <v>9188760</v>
      </c>
      <c r="E31" s="13"/>
      <c r="F31" s="104"/>
      <c r="G31" s="93"/>
      <c r="H31" s="98"/>
      <c r="I31" s="5"/>
      <c r="J31" s="5"/>
      <c r="K31" s="5"/>
      <c r="L31" s="5"/>
    </row>
    <row r="32" spans="1:12" ht="21.75" customHeight="1">
      <c r="A32" s="93"/>
      <c r="B32" s="101"/>
      <c r="C32" s="94"/>
      <c r="D32" s="103"/>
      <c r="E32" s="93"/>
      <c r="F32" s="103"/>
      <c r="G32" s="95"/>
      <c r="H32" s="99"/>
      <c r="I32" s="84"/>
      <c r="J32" s="84"/>
      <c r="K32" s="84"/>
      <c r="L32" s="84"/>
    </row>
    <row r="33" spans="1:12" s="9" customFormat="1" ht="21.75" customHeight="1">
      <c r="A33" s="93" t="s">
        <v>222</v>
      </c>
      <c r="B33" s="7">
        <v>0</v>
      </c>
      <c r="C33" s="8" t="s">
        <v>223</v>
      </c>
      <c r="D33" s="104">
        <v>0</v>
      </c>
      <c r="E33" s="13"/>
      <c r="F33" s="104"/>
      <c r="G33" s="93"/>
      <c r="H33" s="98"/>
      <c r="I33" s="5"/>
      <c r="J33" s="5"/>
      <c r="K33" s="5"/>
      <c r="L33" s="5"/>
    </row>
    <row r="34" spans="1:12" s="9" customFormat="1" ht="21.75" customHeight="1">
      <c r="A34" s="93" t="s">
        <v>224</v>
      </c>
      <c r="B34" s="7">
        <v>0</v>
      </c>
      <c r="C34" s="8" t="s">
        <v>225</v>
      </c>
      <c r="D34" s="104">
        <v>0</v>
      </c>
      <c r="E34" s="13"/>
      <c r="F34" s="104"/>
      <c r="G34" s="93"/>
      <c r="H34" s="98"/>
      <c r="I34" s="5"/>
      <c r="J34" s="5"/>
      <c r="K34" s="5"/>
      <c r="L34" s="5"/>
    </row>
    <row r="35" spans="1:12" s="9" customFormat="1" ht="21.75" customHeight="1">
      <c r="A35" s="93" t="s">
        <v>226</v>
      </c>
      <c r="B35" s="7">
        <v>0</v>
      </c>
      <c r="C35" s="8" t="s">
        <v>227</v>
      </c>
      <c r="D35" s="104">
        <v>0</v>
      </c>
      <c r="E35" s="13"/>
      <c r="F35" s="104"/>
      <c r="G35" s="93"/>
      <c r="H35" s="98"/>
      <c r="I35" s="5"/>
      <c r="J35" s="5"/>
      <c r="K35" s="5"/>
      <c r="L35" s="5"/>
    </row>
    <row r="36" spans="1:12" ht="21.75" customHeight="1">
      <c r="A36" s="93"/>
      <c r="B36" s="102"/>
      <c r="C36" s="94"/>
      <c r="D36" s="103"/>
      <c r="E36" s="93"/>
      <c r="F36" s="98"/>
      <c r="G36" s="95"/>
      <c r="H36" s="99"/>
      <c r="I36" s="79"/>
      <c r="J36" s="79"/>
      <c r="K36" s="79"/>
      <c r="L36" s="79"/>
    </row>
    <row r="37" spans="1:12" ht="21.75" customHeight="1">
      <c r="A37" s="95"/>
      <c r="B37" s="102"/>
      <c r="C37" s="94"/>
      <c r="D37" s="103"/>
      <c r="E37" s="95"/>
      <c r="F37" s="99"/>
      <c r="G37" s="95"/>
      <c r="H37" s="99"/>
      <c r="I37" s="79"/>
      <c r="J37" s="79"/>
      <c r="K37" s="79"/>
      <c r="L37" s="79"/>
    </row>
    <row r="38" spans="1:12" s="9" customFormat="1" ht="21.75" customHeight="1">
      <c r="A38" s="14" t="s">
        <v>228</v>
      </c>
      <c r="B38" s="15">
        <v>19188760</v>
      </c>
      <c r="C38" s="16" t="s">
        <v>229</v>
      </c>
      <c r="D38" s="17">
        <v>19188760</v>
      </c>
      <c r="E38" s="14" t="s">
        <v>50</v>
      </c>
      <c r="F38" s="18">
        <v>19188760</v>
      </c>
      <c r="G38" s="14" t="s">
        <v>51</v>
      </c>
      <c r="H38" s="18">
        <v>19188760</v>
      </c>
      <c r="I38" s="5"/>
      <c r="J38" s="5"/>
      <c r="K38" s="5"/>
      <c r="L38" s="5"/>
    </row>
  </sheetData>
  <sheetProtection formatCells="0" formatColumns="0" formatRows="0"/>
  <mergeCells count="5">
    <mergeCell ref="A2:H2"/>
    <mergeCell ref="A4:B4"/>
    <mergeCell ref="C4:D4"/>
    <mergeCell ref="E4:F4"/>
    <mergeCell ref="G4:H4"/>
  </mergeCells>
  <phoneticPr fontId="20" type="noConversion"/>
  <printOptions horizontalCentered="1"/>
  <pageMargins left="0.70866141732283472" right="0.70866141732283472" top="0.28999999999999998" bottom="0.2" header="0.22" footer="0.31496062992125984"/>
  <pageSetup paperSize="9" scale="65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28"/>
  <sheetViews>
    <sheetView showGridLines="0" showZeros="0" topLeftCell="A4" workbookViewId="0">
      <selection activeCell="A3" sqref="A3:C3"/>
    </sheetView>
  </sheetViews>
  <sheetFormatPr defaultRowHeight="11.25"/>
  <cols>
    <col min="1" max="1" width="7.125" style="1" customWidth="1"/>
    <col min="2" max="2" width="18.375" style="1" customWidth="1"/>
    <col min="3" max="3" width="11.25" style="1" customWidth="1"/>
    <col min="4" max="4" width="11" style="1" customWidth="1"/>
    <col min="5" max="17" width="8.625" style="1" customWidth="1"/>
    <col min="18" max="18" width="11.375" style="1" customWidth="1"/>
    <col min="19" max="23" width="8.625" style="1" customWidth="1"/>
    <col min="24" max="24" width="11.875" style="1" customWidth="1"/>
    <col min="25" max="16384" width="9" style="1"/>
  </cols>
  <sheetData>
    <row r="1" spans="1:25" ht="16.5" customHeight="1">
      <c r="A1" s="146" t="s">
        <v>230</v>
      </c>
      <c r="B1" s="147"/>
      <c r="C1" s="147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27" customHeight="1">
      <c r="A2" s="138" t="s">
        <v>231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06"/>
    </row>
    <row r="3" spans="1:25" s="2" customFormat="1" ht="27" customHeight="1">
      <c r="A3" s="148" t="s">
        <v>348</v>
      </c>
      <c r="B3" s="149"/>
      <c r="C3" s="149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07" t="s">
        <v>0</v>
      </c>
      <c r="Y3" s="108"/>
    </row>
    <row r="4" spans="1:25" s="3" customFormat="1" ht="27" customHeight="1">
      <c r="A4" s="140" t="s">
        <v>232</v>
      </c>
      <c r="B4" s="140" t="s">
        <v>64</v>
      </c>
      <c r="C4" s="150" t="s">
        <v>9</v>
      </c>
      <c r="D4" s="151"/>
      <c r="E4" s="152"/>
      <c r="F4" s="143" t="s">
        <v>21</v>
      </c>
      <c r="G4" s="153"/>
      <c r="H4" s="153"/>
      <c r="I4" s="143" t="s">
        <v>42</v>
      </c>
      <c r="J4" s="153"/>
      <c r="K4" s="153"/>
      <c r="L4" s="143" t="s">
        <v>43</v>
      </c>
      <c r="M4" s="153"/>
      <c r="N4" s="153"/>
      <c r="O4" s="140" t="s">
        <v>44</v>
      </c>
      <c r="P4" s="140" t="s">
        <v>48</v>
      </c>
      <c r="Q4" s="140" t="s">
        <v>47</v>
      </c>
      <c r="R4" s="140" t="s">
        <v>45</v>
      </c>
      <c r="S4" s="143" t="s">
        <v>49</v>
      </c>
      <c r="T4" s="143"/>
      <c r="U4" s="143"/>
      <c r="V4" s="143"/>
      <c r="W4" s="143"/>
      <c r="X4" s="140" t="s">
        <v>233</v>
      </c>
      <c r="Y4" s="111"/>
    </row>
    <row r="5" spans="1:25" s="3" customFormat="1" ht="27" customHeight="1">
      <c r="A5" s="142"/>
      <c r="B5" s="142"/>
      <c r="C5" s="143" t="s">
        <v>52</v>
      </c>
      <c r="D5" s="153" t="s">
        <v>13</v>
      </c>
      <c r="E5" s="153" t="s">
        <v>17</v>
      </c>
      <c r="F5" s="140" t="s">
        <v>52</v>
      </c>
      <c r="G5" s="143" t="s">
        <v>234</v>
      </c>
      <c r="H5" s="144" t="s">
        <v>53</v>
      </c>
      <c r="I5" s="140" t="s">
        <v>52</v>
      </c>
      <c r="J5" s="143" t="s">
        <v>234</v>
      </c>
      <c r="K5" s="144" t="s">
        <v>53</v>
      </c>
      <c r="L5" s="140" t="s">
        <v>52</v>
      </c>
      <c r="M5" s="143" t="s">
        <v>234</v>
      </c>
      <c r="N5" s="144" t="s">
        <v>53</v>
      </c>
      <c r="O5" s="142"/>
      <c r="P5" s="142"/>
      <c r="Q5" s="142"/>
      <c r="R5" s="142"/>
      <c r="S5" s="140" t="s">
        <v>67</v>
      </c>
      <c r="T5" s="140" t="s">
        <v>235</v>
      </c>
      <c r="U5" s="140" t="s">
        <v>236</v>
      </c>
      <c r="V5" s="140" t="s">
        <v>237</v>
      </c>
      <c r="W5" s="140" t="s">
        <v>238</v>
      </c>
      <c r="X5" s="142"/>
      <c r="Y5" s="111"/>
    </row>
    <row r="6" spans="1:25" s="3" customFormat="1" ht="17.25" customHeight="1">
      <c r="A6" s="141"/>
      <c r="B6" s="141"/>
      <c r="C6" s="141"/>
      <c r="D6" s="154"/>
      <c r="E6" s="154"/>
      <c r="F6" s="141"/>
      <c r="G6" s="141"/>
      <c r="H6" s="145"/>
      <c r="I6" s="141"/>
      <c r="J6" s="141"/>
      <c r="K6" s="145"/>
      <c r="L6" s="141"/>
      <c r="M6" s="141"/>
      <c r="N6" s="145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11"/>
    </row>
    <row r="7" spans="1:25" s="22" customFormat="1" ht="20.25" customHeight="1">
      <c r="A7" s="24"/>
      <c r="B7" s="25" t="s">
        <v>297</v>
      </c>
      <c r="C7" s="26">
        <f t="shared" ref="C7:X7" si="0">C8+C16+C20+C25</f>
        <v>17927124</v>
      </c>
      <c r="D7" s="26">
        <f t="shared" si="0"/>
        <v>17927124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1261636</v>
      </c>
      <c r="S7" s="26">
        <f t="shared" si="0"/>
        <v>0</v>
      </c>
      <c r="T7" s="26">
        <f t="shared" si="0"/>
        <v>0</v>
      </c>
      <c r="U7" s="26">
        <f t="shared" si="0"/>
        <v>0</v>
      </c>
      <c r="V7" s="26">
        <f t="shared" si="0"/>
        <v>0</v>
      </c>
      <c r="W7" s="26">
        <f t="shared" si="0"/>
        <v>0</v>
      </c>
      <c r="X7" s="26">
        <f t="shared" si="0"/>
        <v>19188760</v>
      </c>
      <c r="Y7" s="109"/>
    </row>
    <row r="8" spans="1:25" s="2" customFormat="1" ht="20.25" customHeight="1">
      <c r="A8" s="27" t="s">
        <v>80</v>
      </c>
      <c r="B8" s="28" t="s">
        <v>81</v>
      </c>
      <c r="C8" s="29">
        <f t="shared" ref="C8:X8" si="1">C9+C11+C13</f>
        <v>626972</v>
      </c>
      <c r="D8" s="29">
        <f t="shared" si="1"/>
        <v>626972</v>
      </c>
      <c r="E8" s="29">
        <f t="shared" si="1"/>
        <v>0</v>
      </c>
      <c r="F8" s="29">
        <f t="shared" si="1"/>
        <v>0</v>
      </c>
      <c r="G8" s="29">
        <f t="shared" si="1"/>
        <v>0</v>
      </c>
      <c r="H8" s="29">
        <f t="shared" si="1"/>
        <v>0</v>
      </c>
      <c r="I8" s="29">
        <f t="shared" si="1"/>
        <v>0</v>
      </c>
      <c r="J8" s="29">
        <f t="shared" si="1"/>
        <v>0</v>
      </c>
      <c r="K8" s="29">
        <f t="shared" si="1"/>
        <v>0</v>
      </c>
      <c r="L8" s="29">
        <f t="shared" si="1"/>
        <v>0</v>
      </c>
      <c r="M8" s="29">
        <f t="shared" si="1"/>
        <v>0</v>
      </c>
      <c r="N8" s="29">
        <f t="shared" si="1"/>
        <v>0</v>
      </c>
      <c r="O8" s="29">
        <f t="shared" si="1"/>
        <v>0</v>
      </c>
      <c r="P8" s="29">
        <f t="shared" si="1"/>
        <v>0</v>
      </c>
      <c r="Q8" s="29">
        <f t="shared" si="1"/>
        <v>0</v>
      </c>
      <c r="R8" s="29">
        <f t="shared" si="1"/>
        <v>0</v>
      </c>
      <c r="S8" s="29">
        <f t="shared" si="1"/>
        <v>0</v>
      </c>
      <c r="T8" s="29">
        <f t="shared" si="1"/>
        <v>0</v>
      </c>
      <c r="U8" s="29">
        <f t="shared" si="1"/>
        <v>0</v>
      </c>
      <c r="V8" s="29">
        <f t="shared" si="1"/>
        <v>0</v>
      </c>
      <c r="W8" s="29">
        <f t="shared" si="1"/>
        <v>0</v>
      </c>
      <c r="X8" s="29">
        <f t="shared" si="1"/>
        <v>626972</v>
      </c>
      <c r="Y8" s="109"/>
    </row>
    <row r="9" spans="1:25" ht="20.25" customHeight="1">
      <c r="A9" s="30" t="s">
        <v>82</v>
      </c>
      <c r="B9" s="31" t="s">
        <v>83</v>
      </c>
      <c r="C9" s="32">
        <f t="shared" ref="C9:X9" si="2">C10</f>
        <v>591134</v>
      </c>
      <c r="D9" s="32">
        <f t="shared" si="2"/>
        <v>591134</v>
      </c>
      <c r="E9" s="32">
        <f t="shared" si="2"/>
        <v>0</v>
      </c>
      <c r="F9" s="32">
        <f t="shared" si="2"/>
        <v>0</v>
      </c>
      <c r="G9" s="32">
        <f t="shared" si="2"/>
        <v>0</v>
      </c>
      <c r="H9" s="32">
        <f t="shared" si="2"/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  <c r="M9" s="32">
        <f t="shared" si="2"/>
        <v>0</v>
      </c>
      <c r="N9" s="32">
        <f t="shared" si="2"/>
        <v>0</v>
      </c>
      <c r="O9" s="32">
        <f t="shared" si="2"/>
        <v>0</v>
      </c>
      <c r="P9" s="32">
        <f t="shared" si="2"/>
        <v>0</v>
      </c>
      <c r="Q9" s="32">
        <f t="shared" si="2"/>
        <v>0</v>
      </c>
      <c r="R9" s="32">
        <f t="shared" si="2"/>
        <v>0</v>
      </c>
      <c r="S9" s="32">
        <f t="shared" si="2"/>
        <v>0</v>
      </c>
      <c r="T9" s="32">
        <f t="shared" si="2"/>
        <v>0</v>
      </c>
      <c r="U9" s="32">
        <f t="shared" si="2"/>
        <v>0</v>
      </c>
      <c r="V9" s="32">
        <f t="shared" si="2"/>
        <v>0</v>
      </c>
      <c r="W9" s="32">
        <f t="shared" si="2"/>
        <v>0</v>
      </c>
      <c r="X9" s="32">
        <f t="shared" si="2"/>
        <v>591134</v>
      </c>
      <c r="Y9"/>
    </row>
    <row r="10" spans="1:25" ht="20.25" customHeight="1">
      <c r="A10" s="20" t="s">
        <v>84</v>
      </c>
      <c r="B10" s="23" t="s">
        <v>85</v>
      </c>
      <c r="C10" s="21">
        <v>591134</v>
      </c>
      <c r="D10" s="21">
        <v>591134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591134</v>
      </c>
      <c r="Y10"/>
    </row>
    <row r="11" spans="1:25" ht="20.25" customHeight="1">
      <c r="A11" s="30" t="s">
        <v>298</v>
      </c>
      <c r="B11" s="31" t="s">
        <v>299</v>
      </c>
      <c r="C11" s="32">
        <f t="shared" ref="C11:X11" si="3">C12</f>
        <v>14778</v>
      </c>
      <c r="D11" s="32">
        <f t="shared" si="3"/>
        <v>14778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32">
        <f t="shared" si="3"/>
        <v>0</v>
      </c>
      <c r="P11" s="32">
        <f t="shared" si="3"/>
        <v>0</v>
      </c>
      <c r="Q11" s="32">
        <f t="shared" si="3"/>
        <v>0</v>
      </c>
      <c r="R11" s="32">
        <f t="shared" si="3"/>
        <v>0</v>
      </c>
      <c r="S11" s="32">
        <f t="shared" si="3"/>
        <v>0</v>
      </c>
      <c r="T11" s="32">
        <f t="shared" si="3"/>
        <v>0</v>
      </c>
      <c r="U11" s="32">
        <f t="shared" si="3"/>
        <v>0</v>
      </c>
      <c r="V11" s="32">
        <f t="shared" si="3"/>
        <v>0</v>
      </c>
      <c r="W11" s="32">
        <f t="shared" si="3"/>
        <v>0</v>
      </c>
      <c r="X11" s="32">
        <f t="shared" si="3"/>
        <v>14778</v>
      </c>
      <c r="Y11"/>
    </row>
    <row r="12" spans="1:25" ht="20.25" customHeight="1">
      <c r="A12" s="20" t="s">
        <v>88</v>
      </c>
      <c r="B12" s="23" t="s">
        <v>300</v>
      </c>
      <c r="C12" s="21">
        <v>14778</v>
      </c>
      <c r="D12" s="21">
        <v>14778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14778</v>
      </c>
      <c r="Y12"/>
    </row>
    <row r="13" spans="1:25" ht="20.25" customHeight="1">
      <c r="A13" s="30" t="s">
        <v>86</v>
      </c>
      <c r="B13" s="31" t="s">
        <v>87</v>
      </c>
      <c r="C13" s="32">
        <f t="shared" ref="C13:X13" si="4">SUM(C14:C15)</f>
        <v>21060</v>
      </c>
      <c r="D13" s="32">
        <f t="shared" si="4"/>
        <v>21060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32">
        <f t="shared" si="4"/>
        <v>0</v>
      </c>
      <c r="P13" s="32">
        <f t="shared" si="4"/>
        <v>0</v>
      </c>
      <c r="Q13" s="32">
        <f t="shared" si="4"/>
        <v>0</v>
      </c>
      <c r="R13" s="32">
        <f t="shared" si="4"/>
        <v>0</v>
      </c>
      <c r="S13" s="32">
        <f t="shared" si="4"/>
        <v>0</v>
      </c>
      <c r="T13" s="32">
        <f t="shared" si="4"/>
        <v>0</v>
      </c>
      <c r="U13" s="32">
        <f t="shared" si="4"/>
        <v>0</v>
      </c>
      <c r="V13" s="32">
        <f t="shared" si="4"/>
        <v>0</v>
      </c>
      <c r="W13" s="32">
        <f t="shared" si="4"/>
        <v>0</v>
      </c>
      <c r="X13" s="32">
        <f t="shared" si="4"/>
        <v>21060</v>
      </c>
      <c r="Y13"/>
    </row>
    <row r="14" spans="1:25" ht="20.25" customHeight="1">
      <c r="A14" s="20" t="s">
        <v>79</v>
      </c>
      <c r="B14" s="23" t="s">
        <v>240</v>
      </c>
      <c r="C14" s="21">
        <v>6282</v>
      </c>
      <c r="D14" s="21">
        <v>6282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6282</v>
      </c>
      <c r="Y14"/>
    </row>
    <row r="15" spans="1:25" ht="20.25" customHeight="1">
      <c r="A15" s="20" t="s">
        <v>89</v>
      </c>
      <c r="B15" s="23" t="s">
        <v>90</v>
      </c>
      <c r="C15" s="21">
        <v>14778</v>
      </c>
      <c r="D15" s="21">
        <v>14778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14778</v>
      </c>
      <c r="Y15"/>
    </row>
    <row r="16" spans="1:25" ht="20.25" customHeight="1">
      <c r="A16" s="27" t="s">
        <v>91</v>
      </c>
      <c r="B16" s="28" t="s">
        <v>92</v>
      </c>
      <c r="C16" s="29">
        <f t="shared" ref="C16:X16" si="5">C17</f>
        <v>343877</v>
      </c>
      <c r="D16" s="29">
        <f t="shared" si="5"/>
        <v>343877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5"/>
        <v>0</v>
      </c>
      <c r="P16" s="29">
        <f t="shared" si="5"/>
        <v>0</v>
      </c>
      <c r="Q16" s="29">
        <f t="shared" si="5"/>
        <v>0</v>
      </c>
      <c r="R16" s="29">
        <f t="shared" si="5"/>
        <v>0</v>
      </c>
      <c r="S16" s="29">
        <f t="shared" si="5"/>
        <v>0</v>
      </c>
      <c r="T16" s="29">
        <f t="shared" si="5"/>
        <v>0</v>
      </c>
      <c r="U16" s="29">
        <f t="shared" si="5"/>
        <v>0</v>
      </c>
      <c r="V16" s="29">
        <f t="shared" si="5"/>
        <v>0</v>
      </c>
      <c r="W16" s="29">
        <f t="shared" si="5"/>
        <v>0</v>
      </c>
      <c r="X16" s="29">
        <f t="shared" si="5"/>
        <v>343877</v>
      </c>
      <c r="Y16"/>
    </row>
    <row r="17" spans="1:25" ht="20.25" customHeight="1">
      <c r="A17" s="30" t="s">
        <v>93</v>
      </c>
      <c r="B17" s="31" t="s">
        <v>94</v>
      </c>
      <c r="C17" s="32">
        <f t="shared" ref="C17:X17" si="6">SUM(C18:C19)</f>
        <v>343877</v>
      </c>
      <c r="D17" s="32">
        <f t="shared" si="6"/>
        <v>343877</v>
      </c>
      <c r="E17" s="32">
        <f t="shared" si="6"/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6"/>
        <v>0</v>
      </c>
      <c r="O17" s="32">
        <f t="shared" si="6"/>
        <v>0</v>
      </c>
      <c r="P17" s="32">
        <f t="shared" si="6"/>
        <v>0</v>
      </c>
      <c r="Q17" s="32">
        <f t="shared" si="6"/>
        <v>0</v>
      </c>
      <c r="R17" s="32">
        <f t="shared" si="6"/>
        <v>0</v>
      </c>
      <c r="S17" s="32">
        <f t="shared" si="6"/>
        <v>0</v>
      </c>
      <c r="T17" s="32">
        <f t="shared" si="6"/>
        <v>0</v>
      </c>
      <c r="U17" s="32">
        <f t="shared" si="6"/>
        <v>0</v>
      </c>
      <c r="V17" s="32">
        <f t="shared" si="6"/>
        <v>0</v>
      </c>
      <c r="W17" s="32">
        <f t="shared" si="6"/>
        <v>0</v>
      </c>
      <c r="X17" s="32">
        <f t="shared" si="6"/>
        <v>343877</v>
      </c>
      <c r="Y17"/>
    </row>
    <row r="18" spans="1:25" ht="20.25" customHeight="1">
      <c r="A18" s="20" t="s">
        <v>79</v>
      </c>
      <c r="B18" s="23" t="s">
        <v>95</v>
      </c>
      <c r="C18" s="21">
        <v>177340</v>
      </c>
      <c r="D18" s="21">
        <v>177340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177340</v>
      </c>
      <c r="Y18"/>
    </row>
    <row r="19" spans="1:25" ht="20.25" customHeight="1">
      <c r="A19" s="20" t="s">
        <v>89</v>
      </c>
      <c r="B19" s="23" t="s">
        <v>96</v>
      </c>
      <c r="C19" s="21">
        <v>166537</v>
      </c>
      <c r="D19" s="21">
        <v>166537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166537</v>
      </c>
      <c r="Y19"/>
    </row>
    <row r="20" spans="1:25" ht="20.25" customHeight="1">
      <c r="A20" s="27" t="s">
        <v>301</v>
      </c>
      <c r="B20" s="28" t="s">
        <v>302</v>
      </c>
      <c r="C20" s="29">
        <f t="shared" ref="C20:X20" si="7">C21</f>
        <v>16370504</v>
      </c>
      <c r="D20" s="29">
        <f t="shared" si="7"/>
        <v>16370504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7"/>
        <v>0</v>
      </c>
      <c r="P20" s="29">
        <f t="shared" si="7"/>
        <v>0</v>
      </c>
      <c r="Q20" s="29">
        <f t="shared" si="7"/>
        <v>0</v>
      </c>
      <c r="R20" s="29">
        <f t="shared" si="7"/>
        <v>1261636</v>
      </c>
      <c r="S20" s="29">
        <f t="shared" si="7"/>
        <v>0</v>
      </c>
      <c r="T20" s="29">
        <f t="shared" si="7"/>
        <v>0</v>
      </c>
      <c r="U20" s="29">
        <f t="shared" si="7"/>
        <v>0</v>
      </c>
      <c r="V20" s="29">
        <f t="shared" si="7"/>
        <v>0</v>
      </c>
      <c r="W20" s="29">
        <f t="shared" si="7"/>
        <v>0</v>
      </c>
      <c r="X20" s="29">
        <f t="shared" si="7"/>
        <v>17632140</v>
      </c>
      <c r="Y20"/>
    </row>
    <row r="21" spans="1:25" ht="20.25" customHeight="1">
      <c r="A21" s="30" t="s">
        <v>293</v>
      </c>
      <c r="B21" s="31" t="s">
        <v>303</v>
      </c>
      <c r="C21" s="32">
        <f>SUM(C22:C24)</f>
        <v>16370504</v>
      </c>
      <c r="D21" s="32">
        <f>SUM(D22:D24)</f>
        <v>16370504</v>
      </c>
      <c r="E21" s="32">
        <f t="shared" ref="E21:W21" si="8">SUM(E22:E23)</f>
        <v>0</v>
      </c>
      <c r="F21" s="32">
        <f t="shared" si="8"/>
        <v>0</v>
      </c>
      <c r="G21" s="32">
        <f t="shared" si="8"/>
        <v>0</v>
      </c>
      <c r="H21" s="32">
        <f t="shared" si="8"/>
        <v>0</v>
      </c>
      <c r="I21" s="32">
        <f t="shared" si="8"/>
        <v>0</v>
      </c>
      <c r="J21" s="32">
        <f t="shared" si="8"/>
        <v>0</v>
      </c>
      <c r="K21" s="32">
        <f t="shared" si="8"/>
        <v>0</v>
      </c>
      <c r="L21" s="32">
        <f t="shared" si="8"/>
        <v>0</v>
      </c>
      <c r="M21" s="32">
        <f t="shared" si="8"/>
        <v>0</v>
      </c>
      <c r="N21" s="32">
        <f t="shared" si="8"/>
        <v>0</v>
      </c>
      <c r="O21" s="32">
        <f t="shared" si="8"/>
        <v>0</v>
      </c>
      <c r="P21" s="32">
        <f t="shared" si="8"/>
        <v>0</v>
      </c>
      <c r="Q21" s="32">
        <f t="shared" si="8"/>
        <v>0</v>
      </c>
      <c r="R21" s="32">
        <f t="shared" si="8"/>
        <v>1261636</v>
      </c>
      <c r="S21" s="32">
        <f t="shared" si="8"/>
        <v>0</v>
      </c>
      <c r="T21" s="32">
        <f t="shared" si="8"/>
        <v>0</v>
      </c>
      <c r="U21" s="32">
        <f t="shared" si="8"/>
        <v>0</v>
      </c>
      <c r="V21" s="32">
        <f t="shared" si="8"/>
        <v>0</v>
      </c>
      <c r="W21" s="32">
        <f t="shared" si="8"/>
        <v>0</v>
      </c>
      <c r="X21" s="32">
        <f>SUM(X22:X24)</f>
        <v>17632140</v>
      </c>
      <c r="Y21"/>
    </row>
    <row r="22" spans="1:25" ht="20.25" customHeight="1">
      <c r="A22" s="20" t="s">
        <v>79</v>
      </c>
      <c r="B22" s="23" t="s">
        <v>304</v>
      </c>
      <c r="C22" s="21">
        <v>5270504</v>
      </c>
      <c r="D22" s="21">
        <v>5270504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1261636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6532140</v>
      </c>
      <c r="Y22"/>
    </row>
    <row r="23" spans="1:25" ht="20.25" customHeight="1">
      <c r="A23" s="20" t="s">
        <v>239</v>
      </c>
      <c r="B23" s="23" t="s">
        <v>305</v>
      </c>
      <c r="C23" s="21">
        <v>1100000</v>
      </c>
      <c r="D23" s="21">
        <v>1100000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1100000</v>
      </c>
      <c r="Y23"/>
    </row>
    <row r="24" spans="1:25" ht="20.25" customHeight="1">
      <c r="A24" s="20" t="s">
        <v>345</v>
      </c>
      <c r="B24" s="23" t="s">
        <v>336</v>
      </c>
      <c r="C24" s="21">
        <v>10000000</v>
      </c>
      <c r="D24" s="21">
        <v>10000000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>
        <v>10000000</v>
      </c>
      <c r="Y24" s="124"/>
    </row>
    <row r="25" spans="1:25" ht="20.25" customHeight="1">
      <c r="A25" s="27" t="s">
        <v>97</v>
      </c>
      <c r="B25" s="28" t="s">
        <v>98</v>
      </c>
      <c r="C25" s="29">
        <f t="shared" ref="C25:L26" si="9">C26</f>
        <v>585771</v>
      </c>
      <c r="D25" s="29">
        <f t="shared" si="9"/>
        <v>585771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ref="M25:V26" si="10">M26</f>
        <v>0</v>
      </c>
      <c r="N25" s="29">
        <f t="shared" si="10"/>
        <v>0</v>
      </c>
      <c r="O25" s="29">
        <f t="shared" si="10"/>
        <v>0</v>
      </c>
      <c r="P25" s="29">
        <f t="shared" si="10"/>
        <v>0</v>
      </c>
      <c r="Q25" s="29">
        <f t="shared" si="10"/>
        <v>0</v>
      </c>
      <c r="R25" s="29">
        <f t="shared" si="10"/>
        <v>0</v>
      </c>
      <c r="S25" s="29">
        <f t="shared" si="10"/>
        <v>0</v>
      </c>
      <c r="T25" s="29">
        <f t="shared" si="10"/>
        <v>0</v>
      </c>
      <c r="U25" s="29">
        <f t="shared" si="10"/>
        <v>0</v>
      </c>
      <c r="V25" s="29">
        <f t="shared" si="10"/>
        <v>0</v>
      </c>
      <c r="W25" s="29">
        <f t="shared" ref="W25:X26" si="11">W26</f>
        <v>0</v>
      </c>
      <c r="X25" s="29">
        <f t="shared" si="11"/>
        <v>585771</v>
      </c>
      <c r="Y25"/>
    </row>
    <row r="26" spans="1:25" ht="20.25" customHeight="1">
      <c r="A26" s="30" t="s">
        <v>99</v>
      </c>
      <c r="B26" s="31" t="s">
        <v>100</v>
      </c>
      <c r="C26" s="32">
        <f t="shared" si="9"/>
        <v>585771</v>
      </c>
      <c r="D26" s="32">
        <f t="shared" si="9"/>
        <v>585771</v>
      </c>
      <c r="E26" s="32">
        <f t="shared" si="9"/>
        <v>0</v>
      </c>
      <c r="F26" s="32">
        <f t="shared" si="9"/>
        <v>0</v>
      </c>
      <c r="G26" s="32">
        <f t="shared" si="9"/>
        <v>0</v>
      </c>
      <c r="H26" s="32">
        <f t="shared" si="9"/>
        <v>0</v>
      </c>
      <c r="I26" s="32">
        <f t="shared" si="9"/>
        <v>0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10"/>
        <v>0</v>
      </c>
      <c r="N26" s="32">
        <f t="shared" si="10"/>
        <v>0</v>
      </c>
      <c r="O26" s="32">
        <f t="shared" si="10"/>
        <v>0</v>
      </c>
      <c r="P26" s="32">
        <f t="shared" si="10"/>
        <v>0</v>
      </c>
      <c r="Q26" s="32">
        <f t="shared" si="10"/>
        <v>0</v>
      </c>
      <c r="R26" s="32">
        <f t="shared" si="10"/>
        <v>0</v>
      </c>
      <c r="S26" s="32">
        <f t="shared" si="10"/>
        <v>0</v>
      </c>
      <c r="T26" s="32">
        <f t="shared" si="10"/>
        <v>0</v>
      </c>
      <c r="U26" s="32">
        <f t="shared" si="10"/>
        <v>0</v>
      </c>
      <c r="V26" s="32">
        <f t="shared" si="10"/>
        <v>0</v>
      </c>
      <c r="W26" s="32">
        <f t="shared" si="11"/>
        <v>0</v>
      </c>
      <c r="X26" s="32">
        <f t="shared" si="11"/>
        <v>585771</v>
      </c>
      <c r="Y26"/>
    </row>
    <row r="27" spans="1:25" ht="20.25" customHeight="1">
      <c r="A27" s="20" t="s">
        <v>79</v>
      </c>
      <c r="B27" s="23" t="s">
        <v>101</v>
      </c>
      <c r="C27" s="21">
        <v>585771</v>
      </c>
      <c r="D27" s="21">
        <v>585771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585771</v>
      </c>
      <c r="Y27"/>
    </row>
    <row r="28" spans="1:25" ht="20.25" customHeight="1">
      <c r="A28" s="33"/>
      <c r="B28" s="34" t="s">
        <v>52</v>
      </c>
      <c r="C28" s="35">
        <f t="shared" ref="C28:X28" si="12">C7</f>
        <v>17927124</v>
      </c>
      <c r="D28" s="35">
        <f t="shared" si="12"/>
        <v>17927124</v>
      </c>
      <c r="E28" s="35">
        <f t="shared" si="12"/>
        <v>0</v>
      </c>
      <c r="F28" s="35">
        <f t="shared" si="12"/>
        <v>0</v>
      </c>
      <c r="G28" s="35">
        <f t="shared" si="12"/>
        <v>0</v>
      </c>
      <c r="H28" s="35">
        <f t="shared" si="12"/>
        <v>0</v>
      </c>
      <c r="I28" s="35">
        <f t="shared" si="12"/>
        <v>0</v>
      </c>
      <c r="J28" s="35">
        <f t="shared" si="12"/>
        <v>0</v>
      </c>
      <c r="K28" s="35">
        <f t="shared" si="12"/>
        <v>0</v>
      </c>
      <c r="L28" s="35">
        <f t="shared" si="12"/>
        <v>0</v>
      </c>
      <c r="M28" s="35">
        <f t="shared" si="12"/>
        <v>0</v>
      </c>
      <c r="N28" s="35">
        <f t="shared" si="12"/>
        <v>0</v>
      </c>
      <c r="O28" s="35">
        <f t="shared" si="12"/>
        <v>0</v>
      </c>
      <c r="P28" s="35">
        <f t="shared" si="12"/>
        <v>0</v>
      </c>
      <c r="Q28" s="35">
        <f t="shared" si="12"/>
        <v>0</v>
      </c>
      <c r="R28" s="35">
        <f t="shared" si="12"/>
        <v>1261636</v>
      </c>
      <c r="S28" s="35">
        <f t="shared" si="12"/>
        <v>0</v>
      </c>
      <c r="T28" s="35">
        <f t="shared" si="12"/>
        <v>0</v>
      </c>
      <c r="U28" s="35">
        <f t="shared" si="12"/>
        <v>0</v>
      </c>
      <c r="V28" s="35">
        <f t="shared" si="12"/>
        <v>0</v>
      </c>
      <c r="W28" s="35">
        <f t="shared" si="12"/>
        <v>0</v>
      </c>
      <c r="X28" s="35">
        <f t="shared" si="12"/>
        <v>19188760</v>
      </c>
      <c r="Y28"/>
    </row>
  </sheetData>
  <sheetProtection formatCells="0" formatColumns="0" formatRows="0"/>
  <mergeCells count="32">
    <mergeCell ref="A1:C1"/>
    <mergeCell ref="A2:X2"/>
    <mergeCell ref="A3:C3"/>
    <mergeCell ref="A4:A6"/>
    <mergeCell ref="B4:B6"/>
    <mergeCell ref="C4:E4"/>
    <mergeCell ref="F4:H4"/>
    <mergeCell ref="I4:K4"/>
    <mergeCell ref="L4:N4"/>
    <mergeCell ref="O4:O6"/>
    <mergeCell ref="X4:X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V5:V6"/>
    <mergeCell ref="L5:L6"/>
    <mergeCell ref="M5:M6"/>
    <mergeCell ref="N5:N6"/>
    <mergeCell ref="W5:W6"/>
    <mergeCell ref="P4:P6"/>
    <mergeCell ref="Q4:Q6"/>
    <mergeCell ref="R4:R6"/>
    <mergeCell ref="S4:W4"/>
    <mergeCell ref="S5:S6"/>
    <mergeCell ref="T5:T6"/>
    <mergeCell ref="U5:U6"/>
  </mergeCells>
  <phoneticPr fontId="2" type="noConversion"/>
  <printOptions horizontalCentered="1"/>
  <pageMargins left="0.54" right="0.6" top="0.46" bottom="0.74803149606299213" header="0.31496062992125984" footer="0.31496062992125984"/>
  <pageSetup paperSize="9" scale="60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showGridLines="0" showZeros="0" topLeftCell="A7" workbookViewId="0">
      <selection activeCell="A3" sqref="A3"/>
    </sheetView>
  </sheetViews>
  <sheetFormatPr defaultRowHeight="13.5"/>
  <cols>
    <col min="1" max="1" width="34.875" customWidth="1"/>
    <col min="2" max="2" width="9" customWidth="1"/>
    <col min="3" max="3" width="25.375" customWidth="1"/>
    <col min="4" max="4" width="15.75" customWidth="1"/>
    <col min="5" max="5" width="16.75" customWidth="1"/>
    <col min="6" max="6" width="17.375" customWidth="1"/>
  </cols>
  <sheetData>
    <row r="1" spans="1:10" ht="13.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 ht="42" customHeight="1">
      <c r="A2" s="155" t="s">
        <v>241</v>
      </c>
      <c r="B2" s="155"/>
      <c r="C2" s="155"/>
      <c r="D2" s="155"/>
      <c r="E2" s="155"/>
      <c r="F2" s="155"/>
      <c r="G2" s="112"/>
      <c r="H2" s="112"/>
      <c r="I2" s="112"/>
      <c r="J2" s="112"/>
    </row>
    <row r="3" spans="1:10" ht="17.25" customHeight="1">
      <c r="A3" s="52" t="s">
        <v>349</v>
      </c>
      <c r="B3" s="115"/>
      <c r="C3" s="115"/>
      <c r="D3" s="116" t="s">
        <v>0</v>
      </c>
      <c r="E3" s="112"/>
      <c r="F3" s="112"/>
      <c r="G3" s="112"/>
      <c r="H3" s="112"/>
      <c r="I3" s="112"/>
      <c r="J3" s="112"/>
    </row>
    <row r="4" spans="1:10" ht="17.25" customHeight="1">
      <c r="A4" s="117" t="s">
        <v>62</v>
      </c>
      <c r="B4" s="117" t="s">
        <v>63</v>
      </c>
      <c r="C4" s="117" t="s">
        <v>64</v>
      </c>
      <c r="D4" s="117" t="s">
        <v>242</v>
      </c>
      <c r="E4" s="118" t="s">
        <v>243</v>
      </c>
      <c r="F4" s="117" t="s">
        <v>244</v>
      </c>
      <c r="G4" s="112"/>
      <c r="H4" s="112"/>
      <c r="I4" s="112"/>
      <c r="J4" s="112"/>
    </row>
    <row r="5" spans="1:10" ht="17.25" customHeight="1">
      <c r="A5" s="117" t="s">
        <v>78</v>
      </c>
      <c r="B5" s="117" t="s">
        <v>78</v>
      </c>
      <c r="C5" s="117" t="s">
        <v>78</v>
      </c>
      <c r="D5" s="117">
        <v>1</v>
      </c>
      <c r="E5" s="117">
        <v>2</v>
      </c>
      <c r="F5" s="117" t="s">
        <v>245</v>
      </c>
      <c r="G5" s="112"/>
      <c r="H5" s="112"/>
      <c r="I5" s="112"/>
      <c r="J5" s="112"/>
    </row>
    <row r="6" spans="1:10" s="5" customFormat="1" ht="17.25" customHeight="1">
      <c r="A6" s="40" t="s">
        <v>52</v>
      </c>
      <c r="B6" s="41"/>
      <c r="C6" s="42"/>
      <c r="D6" s="43">
        <f>D7+D32+D39+D49</f>
        <v>19188760</v>
      </c>
      <c r="E6" s="43">
        <f>E7+E32+E39</f>
        <v>1261636</v>
      </c>
      <c r="F6" s="43">
        <f>D6-E6</f>
        <v>17927124</v>
      </c>
      <c r="G6" s="114"/>
      <c r="H6" s="114"/>
      <c r="I6" s="114"/>
      <c r="J6" s="113"/>
    </row>
    <row r="7" spans="1:10" ht="17.25" customHeight="1">
      <c r="A7" s="44" t="s">
        <v>102</v>
      </c>
      <c r="B7" s="45"/>
      <c r="C7" s="46"/>
      <c r="D7" s="47">
        <f>D8+D20</f>
        <v>7287341</v>
      </c>
      <c r="E7" s="47">
        <f>E8+E20</f>
        <v>1261636</v>
      </c>
      <c r="F7" s="47">
        <f t="shared" ref="F7:F48" si="0">D7-E7</f>
        <v>6025705</v>
      </c>
    </row>
    <row r="8" spans="1:10" ht="17.25" customHeight="1">
      <c r="A8" s="48" t="s">
        <v>103</v>
      </c>
      <c r="B8" s="49"/>
      <c r="C8" s="50"/>
      <c r="D8" s="51">
        <f>SUM(D9:D19)</f>
        <v>4680495</v>
      </c>
      <c r="E8" s="51">
        <f>SUM(E9:E19)</f>
        <v>0</v>
      </c>
      <c r="F8" s="51">
        <f t="shared" si="0"/>
        <v>4680495</v>
      </c>
    </row>
    <row r="9" spans="1:10" ht="17.25" customHeight="1">
      <c r="A9" s="36" t="s">
        <v>104</v>
      </c>
      <c r="B9" s="37">
        <v>2200101</v>
      </c>
      <c r="C9" s="38" t="s">
        <v>306</v>
      </c>
      <c r="D9" s="39">
        <v>1421736</v>
      </c>
      <c r="E9" s="39">
        <v>0</v>
      </c>
      <c r="F9" s="39">
        <f t="shared" si="0"/>
        <v>1421736</v>
      </c>
    </row>
    <row r="10" spans="1:10" ht="17.25" customHeight="1">
      <c r="A10" s="36" t="s">
        <v>105</v>
      </c>
      <c r="B10" s="37">
        <v>2200101</v>
      </c>
      <c r="C10" s="38" t="s">
        <v>306</v>
      </c>
      <c r="D10" s="39">
        <v>1893977</v>
      </c>
      <c r="E10" s="39">
        <v>0</v>
      </c>
      <c r="F10" s="39">
        <f t="shared" si="0"/>
        <v>1893977</v>
      </c>
    </row>
    <row r="11" spans="1:10" ht="17.25" customHeight="1">
      <c r="A11" s="36" t="s">
        <v>106</v>
      </c>
      <c r="B11" s="37">
        <v>2200101</v>
      </c>
      <c r="C11" s="38" t="s">
        <v>306</v>
      </c>
      <c r="D11" s="39">
        <v>118478</v>
      </c>
      <c r="E11" s="39">
        <v>0</v>
      </c>
      <c r="F11" s="39">
        <f t="shared" si="0"/>
        <v>118478</v>
      </c>
    </row>
    <row r="12" spans="1:10" ht="17.25" customHeight="1">
      <c r="A12" s="36" t="s">
        <v>294</v>
      </c>
      <c r="B12" s="37">
        <v>2200101</v>
      </c>
      <c r="C12" s="38" t="s">
        <v>306</v>
      </c>
      <c r="D12" s="39">
        <v>181800</v>
      </c>
      <c r="E12" s="39">
        <v>0</v>
      </c>
      <c r="F12" s="39">
        <f t="shared" si="0"/>
        <v>181800</v>
      </c>
    </row>
    <row r="13" spans="1:10" ht="17.25" customHeight="1">
      <c r="A13" s="36" t="s">
        <v>295</v>
      </c>
      <c r="B13" s="37">
        <v>2200101</v>
      </c>
      <c r="C13" s="38" t="s">
        <v>306</v>
      </c>
      <c r="D13" s="39">
        <v>93655</v>
      </c>
      <c r="E13" s="39">
        <v>0</v>
      </c>
      <c r="F13" s="39">
        <f t="shared" si="0"/>
        <v>93655</v>
      </c>
    </row>
    <row r="14" spans="1:10" ht="17.25" customHeight="1">
      <c r="A14" s="36" t="s">
        <v>107</v>
      </c>
      <c r="B14" s="37">
        <v>2082702</v>
      </c>
      <c r="C14" s="38" t="s">
        <v>108</v>
      </c>
      <c r="D14" s="39">
        <v>14778</v>
      </c>
      <c r="E14" s="39">
        <v>0</v>
      </c>
      <c r="F14" s="39">
        <f t="shared" si="0"/>
        <v>14778</v>
      </c>
    </row>
    <row r="15" spans="1:10" ht="17.25" customHeight="1">
      <c r="A15" s="36" t="s">
        <v>109</v>
      </c>
      <c r="B15" s="37">
        <v>2101103</v>
      </c>
      <c r="C15" s="38" t="s">
        <v>110</v>
      </c>
      <c r="D15" s="39">
        <v>166537</v>
      </c>
      <c r="E15" s="39">
        <v>0</v>
      </c>
      <c r="F15" s="39">
        <f t="shared" si="0"/>
        <v>166537</v>
      </c>
    </row>
    <row r="16" spans="1:10" ht="17.25" customHeight="1">
      <c r="A16" s="36" t="s">
        <v>111</v>
      </c>
      <c r="B16" s="37">
        <v>2082703</v>
      </c>
      <c r="C16" s="38" t="s">
        <v>112</v>
      </c>
      <c r="D16" s="39">
        <v>14778</v>
      </c>
      <c r="E16" s="39">
        <v>0</v>
      </c>
      <c r="F16" s="39">
        <f t="shared" si="0"/>
        <v>14778</v>
      </c>
    </row>
    <row r="17" spans="1:6" ht="17.25" customHeight="1">
      <c r="A17" s="36" t="s">
        <v>246</v>
      </c>
      <c r="B17" s="37">
        <v>2082701</v>
      </c>
      <c r="C17" s="38" t="s">
        <v>247</v>
      </c>
      <c r="D17" s="39">
        <v>6282</v>
      </c>
      <c r="E17" s="39">
        <v>0</v>
      </c>
      <c r="F17" s="39">
        <f t="shared" si="0"/>
        <v>6282</v>
      </c>
    </row>
    <row r="18" spans="1:6" ht="17.25" customHeight="1">
      <c r="A18" s="36" t="s">
        <v>113</v>
      </c>
      <c r="B18" s="37">
        <v>2080505</v>
      </c>
      <c r="C18" s="38" t="s">
        <v>114</v>
      </c>
      <c r="D18" s="39">
        <v>591134</v>
      </c>
      <c r="E18" s="39">
        <v>0</v>
      </c>
      <c r="F18" s="39">
        <f t="shared" si="0"/>
        <v>591134</v>
      </c>
    </row>
    <row r="19" spans="1:6" ht="17.25" customHeight="1">
      <c r="A19" s="36" t="s">
        <v>115</v>
      </c>
      <c r="B19" s="37">
        <v>2101101</v>
      </c>
      <c r="C19" s="38" t="s">
        <v>116</v>
      </c>
      <c r="D19" s="39">
        <v>177340</v>
      </c>
      <c r="E19" s="39">
        <v>0</v>
      </c>
      <c r="F19" s="39">
        <f t="shared" si="0"/>
        <v>177340</v>
      </c>
    </row>
    <row r="20" spans="1:6" ht="17.25" customHeight="1">
      <c r="A20" s="48" t="s">
        <v>117</v>
      </c>
      <c r="B20" s="49"/>
      <c r="C20" s="50"/>
      <c r="D20" s="51">
        <f>SUM(D21:D31)</f>
        <v>2606846</v>
      </c>
      <c r="E20" s="51">
        <f>SUM(E21:E31)</f>
        <v>1261636</v>
      </c>
      <c r="F20" s="51">
        <f t="shared" si="0"/>
        <v>1345210</v>
      </c>
    </row>
    <row r="21" spans="1:6" ht="17.25" customHeight="1">
      <c r="A21" s="36" t="s">
        <v>248</v>
      </c>
      <c r="B21" s="37">
        <v>2200101</v>
      </c>
      <c r="C21" s="38" t="s">
        <v>306</v>
      </c>
      <c r="D21" s="39">
        <v>648454</v>
      </c>
      <c r="E21" s="39">
        <v>648454</v>
      </c>
      <c r="F21" s="39">
        <f t="shared" si="0"/>
        <v>0</v>
      </c>
    </row>
    <row r="22" spans="1:6" ht="17.25" customHeight="1">
      <c r="A22" s="36" t="s">
        <v>249</v>
      </c>
      <c r="B22" s="37">
        <v>2200101</v>
      </c>
      <c r="C22" s="38" t="s">
        <v>306</v>
      </c>
      <c r="D22" s="39">
        <v>5280</v>
      </c>
      <c r="E22" s="39">
        <v>0</v>
      </c>
      <c r="F22" s="39">
        <f t="shared" si="0"/>
        <v>5280</v>
      </c>
    </row>
    <row r="23" spans="1:6" ht="17.25" customHeight="1">
      <c r="A23" s="36" t="s">
        <v>250</v>
      </c>
      <c r="B23" s="37">
        <v>2200101</v>
      </c>
      <c r="C23" s="38" t="s">
        <v>306</v>
      </c>
      <c r="D23" s="39">
        <v>10500</v>
      </c>
      <c r="E23" s="39">
        <v>0</v>
      </c>
      <c r="F23" s="39">
        <f t="shared" si="0"/>
        <v>10500</v>
      </c>
    </row>
    <row r="24" spans="1:6" ht="17.25" customHeight="1">
      <c r="A24" s="36" t="s">
        <v>251</v>
      </c>
      <c r="B24" s="37">
        <v>2200101</v>
      </c>
      <c r="C24" s="38" t="s">
        <v>306</v>
      </c>
      <c r="D24" s="39">
        <v>27019</v>
      </c>
      <c r="E24" s="39">
        <v>0</v>
      </c>
      <c r="F24" s="39">
        <f t="shared" si="0"/>
        <v>27019</v>
      </c>
    </row>
    <row r="25" spans="1:6" ht="17.25" customHeight="1">
      <c r="A25" s="36" t="s">
        <v>252</v>
      </c>
      <c r="B25" s="37">
        <v>2200101</v>
      </c>
      <c r="C25" s="38" t="s">
        <v>306</v>
      </c>
      <c r="D25" s="39">
        <v>1040742</v>
      </c>
      <c r="E25" s="39">
        <v>613182</v>
      </c>
      <c r="F25" s="39">
        <f t="shared" si="0"/>
        <v>427560</v>
      </c>
    </row>
    <row r="26" spans="1:6" ht="17.25" customHeight="1">
      <c r="A26" s="36" t="s">
        <v>118</v>
      </c>
      <c r="B26" s="37">
        <v>2210201</v>
      </c>
      <c r="C26" s="38" t="s">
        <v>119</v>
      </c>
      <c r="D26" s="39">
        <v>585771</v>
      </c>
      <c r="E26" s="39">
        <v>0</v>
      </c>
      <c r="F26" s="39">
        <f t="shared" si="0"/>
        <v>585771</v>
      </c>
    </row>
    <row r="27" spans="1:6" ht="17.25" customHeight="1">
      <c r="A27" s="36" t="s">
        <v>253</v>
      </c>
      <c r="B27" s="37">
        <v>2200101</v>
      </c>
      <c r="C27" s="38" t="s">
        <v>306</v>
      </c>
      <c r="D27" s="39">
        <v>2040</v>
      </c>
      <c r="E27" s="39">
        <v>0</v>
      </c>
      <c r="F27" s="39">
        <f t="shared" si="0"/>
        <v>2040</v>
      </c>
    </row>
    <row r="28" spans="1:6" ht="17.25" customHeight="1">
      <c r="A28" s="36" t="s">
        <v>120</v>
      </c>
      <c r="B28" s="37">
        <v>2200101</v>
      </c>
      <c r="C28" s="38" t="s">
        <v>306</v>
      </c>
      <c r="D28" s="39">
        <v>274200</v>
      </c>
      <c r="E28" s="39">
        <v>0</v>
      </c>
      <c r="F28" s="39">
        <f t="shared" si="0"/>
        <v>274200</v>
      </c>
    </row>
    <row r="29" spans="1:6" ht="17.25" customHeight="1">
      <c r="A29" s="36" t="s">
        <v>254</v>
      </c>
      <c r="B29" s="37">
        <v>2200101</v>
      </c>
      <c r="C29" s="38" t="s">
        <v>306</v>
      </c>
      <c r="D29" s="39">
        <v>5520</v>
      </c>
      <c r="E29" s="39">
        <v>0</v>
      </c>
      <c r="F29" s="39">
        <f t="shared" si="0"/>
        <v>5520</v>
      </c>
    </row>
    <row r="30" spans="1:6" ht="17.25" customHeight="1">
      <c r="A30" s="36" t="s">
        <v>255</v>
      </c>
      <c r="B30" s="37">
        <v>2200101</v>
      </c>
      <c r="C30" s="38" t="s">
        <v>306</v>
      </c>
      <c r="D30" s="39">
        <v>600</v>
      </c>
      <c r="E30" s="39">
        <v>0</v>
      </c>
      <c r="F30" s="39">
        <f t="shared" si="0"/>
        <v>600</v>
      </c>
    </row>
    <row r="31" spans="1:6" ht="17.25" customHeight="1">
      <c r="A31" s="36" t="s">
        <v>256</v>
      </c>
      <c r="B31" s="37">
        <v>2200101</v>
      </c>
      <c r="C31" s="38" t="s">
        <v>306</v>
      </c>
      <c r="D31" s="39">
        <v>6720</v>
      </c>
      <c r="E31" s="39">
        <v>0</v>
      </c>
      <c r="F31" s="39">
        <f t="shared" si="0"/>
        <v>6720</v>
      </c>
    </row>
    <row r="32" spans="1:6" ht="17.25" customHeight="1">
      <c r="A32" s="44" t="s">
        <v>121</v>
      </c>
      <c r="B32" s="45"/>
      <c r="C32" s="46"/>
      <c r="D32" s="47">
        <f>D33+D35+D37</f>
        <v>801419</v>
      </c>
      <c r="E32" s="47">
        <f>E33+E35+E37</f>
        <v>0</v>
      </c>
      <c r="F32" s="47">
        <f t="shared" si="0"/>
        <v>801419</v>
      </c>
    </row>
    <row r="33" spans="1:6" ht="17.25" customHeight="1">
      <c r="A33" s="48" t="s">
        <v>122</v>
      </c>
      <c r="B33" s="49"/>
      <c r="C33" s="50"/>
      <c r="D33" s="51">
        <f>D34</f>
        <v>703000</v>
      </c>
      <c r="E33" s="51">
        <f>E34</f>
        <v>0</v>
      </c>
      <c r="F33" s="51">
        <f t="shared" si="0"/>
        <v>703000</v>
      </c>
    </row>
    <row r="34" spans="1:6" ht="17.25" customHeight="1">
      <c r="A34" s="36" t="s">
        <v>123</v>
      </c>
      <c r="B34" s="37">
        <v>2200101</v>
      </c>
      <c r="C34" s="38" t="s">
        <v>306</v>
      </c>
      <c r="D34" s="39">
        <v>703000</v>
      </c>
      <c r="E34" s="39">
        <v>0</v>
      </c>
      <c r="F34" s="39">
        <f t="shared" si="0"/>
        <v>703000</v>
      </c>
    </row>
    <row r="35" spans="1:6" ht="17.25" customHeight="1">
      <c r="A35" s="48" t="s">
        <v>124</v>
      </c>
      <c r="B35" s="49"/>
      <c r="C35" s="50"/>
      <c r="D35" s="51">
        <f>D36</f>
        <v>57015</v>
      </c>
      <c r="E35" s="51">
        <f>E36</f>
        <v>0</v>
      </c>
      <c r="F35" s="51">
        <f t="shared" si="0"/>
        <v>57015</v>
      </c>
    </row>
    <row r="36" spans="1:6" ht="17.25" customHeight="1">
      <c r="A36" s="36" t="s">
        <v>125</v>
      </c>
      <c r="B36" s="37">
        <v>2200101</v>
      </c>
      <c r="C36" s="38" t="s">
        <v>306</v>
      </c>
      <c r="D36" s="39">
        <v>57015</v>
      </c>
      <c r="E36" s="39">
        <v>0</v>
      </c>
      <c r="F36" s="39">
        <f t="shared" si="0"/>
        <v>57015</v>
      </c>
    </row>
    <row r="37" spans="1:6" ht="17.25" customHeight="1">
      <c r="A37" s="48" t="s">
        <v>126</v>
      </c>
      <c r="B37" s="49"/>
      <c r="C37" s="50"/>
      <c r="D37" s="51">
        <f>D38</f>
        <v>41404</v>
      </c>
      <c r="E37" s="51">
        <f>E38</f>
        <v>0</v>
      </c>
      <c r="F37" s="51">
        <f t="shared" si="0"/>
        <v>41404</v>
      </c>
    </row>
    <row r="38" spans="1:6" ht="17.25" customHeight="1">
      <c r="A38" s="36" t="s">
        <v>127</v>
      </c>
      <c r="B38" s="37">
        <v>2200101</v>
      </c>
      <c r="C38" s="38" t="s">
        <v>306</v>
      </c>
      <c r="D38" s="39">
        <v>41404</v>
      </c>
      <c r="E38" s="39">
        <v>0</v>
      </c>
      <c r="F38" s="39">
        <f t="shared" si="0"/>
        <v>41404</v>
      </c>
    </row>
    <row r="39" spans="1:6" ht="17.25" customHeight="1">
      <c r="A39" s="44" t="s">
        <v>128</v>
      </c>
      <c r="B39" s="45"/>
      <c r="C39" s="46"/>
      <c r="D39" s="47">
        <f>D40</f>
        <v>1100000</v>
      </c>
      <c r="E39" s="47">
        <f>E40</f>
        <v>0</v>
      </c>
      <c r="F39" s="47">
        <f t="shared" si="0"/>
        <v>1100000</v>
      </c>
    </row>
    <row r="40" spans="1:6" ht="17.25" customHeight="1">
      <c r="A40" s="48" t="s">
        <v>129</v>
      </c>
      <c r="B40" s="49"/>
      <c r="C40" s="50"/>
      <c r="D40" s="51">
        <f>SUM(D41:D48)</f>
        <v>1100000</v>
      </c>
      <c r="E40" s="51">
        <f>SUM(E41:E48)</f>
        <v>0</v>
      </c>
      <c r="F40" s="51">
        <f t="shared" si="0"/>
        <v>1100000</v>
      </c>
    </row>
    <row r="41" spans="1:6" ht="17.25" customHeight="1">
      <c r="A41" s="36" t="s">
        <v>307</v>
      </c>
      <c r="B41" s="37">
        <v>2200199</v>
      </c>
      <c r="C41" s="38" t="s">
        <v>308</v>
      </c>
      <c r="D41" s="39">
        <v>200000</v>
      </c>
      <c r="E41" s="39">
        <v>0</v>
      </c>
      <c r="F41" s="39">
        <f t="shared" si="0"/>
        <v>200000</v>
      </c>
    </row>
    <row r="42" spans="1:6" ht="17.25" customHeight="1">
      <c r="A42" s="36" t="s">
        <v>309</v>
      </c>
      <c r="B42" s="37">
        <v>2200199</v>
      </c>
      <c r="C42" s="38" t="s">
        <v>308</v>
      </c>
      <c r="D42" s="39">
        <v>100000</v>
      </c>
      <c r="E42" s="39">
        <v>0</v>
      </c>
      <c r="F42" s="39">
        <f t="shared" si="0"/>
        <v>100000</v>
      </c>
    </row>
    <row r="43" spans="1:6" ht="17.25" customHeight="1">
      <c r="A43" s="36" t="s">
        <v>310</v>
      </c>
      <c r="B43" s="37">
        <v>2200199</v>
      </c>
      <c r="C43" s="38" t="s">
        <v>308</v>
      </c>
      <c r="D43" s="39">
        <v>100000</v>
      </c>
      <c r="E43" s="39">
        <v>0</v>
      </c>
      <c r="F43" s="39">
        <f t="shared" si="0"/>
        <v>100000</v>
      </c>
    </row>
    <row r="44" spans="1:6" ht="17.25" customHeight="1">
      <c r="A44" s="36" t="s">
        <v>311</v>
      </c>
      <c r="B44" s="37">
        <v>2200199</v>
      </c>
      <c r="C44" s="38" t="s">
        <v>308</v>
      </c>
      <c r="D44" s="39">
        <v>100000</v>
      </c>
      <c r="E44" s="39">
        <v>0</v>
      </c>
      <c r="F44" s="39">
        <f t="shared" si="0"/>
        <v>100000</v>
      </c>
    </row>
    <row r="45" spans="1:6" ht="17.25" customHeight="1">
      <c r="A45" s="36" t="s">
        <v>312</v>
      </c>
      <c r="B45" s="37">
        <v>2200199</v>
      </c>
      <c r="C45" s="38" t="s">
        <v>308</v>
      </c>
      <c r="D45" s="39">
        <v>200000</v>
      </c>
      <c r="E45" s="39">
        <v>0</v>
      </c>
      <c r="F45" s="39">
        <f t="shared" si="0"/>
        <v>200000</v>
      </c>
    </row>
    <row r="46" spans="1:6" ht="17.25" customHeight="1">
      <c r="A46" s="36" t="s">
        <v>313</v>
      </c>
      <c r="B46" s="37">
        <v>2200199</v>
      </c>
      <c r="C46" s="38" t="s">
        <v>308</v>
      </c>
      <c r="D46" s="39">
        <v>200000</v>
      </c>
      <c r="E46" s="39">
        <v>0</v>
      </c>
      <c r="F46" s="39">
        <f t="shared" si="0"/>
        <v>200000</v>
      </c>
    </row>
    <row r="47" spans="1:6" ht="17.25" customHeight="1">
      <c r="A47" s="36" t="s">
        <v>314</v>
      </c>
      <c r="B47" s="37">
        <v>2200199</v>
      </c>
      <c r="C47" s="38" t="s">
        <v>308</v>
      </c>
      <c r="D47" s="39">
        <v>150000</v>
      </c>
      <c r="E47" s="39">
        <v>0</v>
      </c>
      <c r="F47" s="39">
        <f t="shared" si="0"/>
        <v>150000</v>
      </c>
    </row>
    <row r="48" spans="1:6" ht="17.25" customHeight="1">
      <c r="A48" s="36" t="s">
        <v>315</v>
      </c>
      <c r="B48" s="37">
        <v>2200199</v>
      </c>
      <c r="C48" s="38" t="s">
        <v>308</v>
      </c>
      <c r="D48" s="39">
        <v>50000</v>
      </c>
      <c r="E48" s="39">
        <v>0</v>
      </c>
      <c r="F48" s="39">
        <f t="shared" si="0"/>
        <v>50000</v>
      </c>
    </row>
    <row r="49" spans="1:6" s="124" customFormat="1" ht="17.25" customHeight="1">
      <c r="A49" s="134" t="s">
        <v>337</v>
      </c>
      <c r="B49" s="45"/>
      <c r="C49" s="46"/>
      <c r="D49" s="47">
        <f>D50</f>
        <v>10000000</v>
      </c>
      <c r="E49" s="47">
        <f>E50</f>
        <v>0</v>
      </c>
      <c r="F49" s="47">
        <f t="shared" ref="F49:F51" si="1">D49-E49</f>
        <v>10000000</v>
      </c>
    </row>
    <row r="50" spans="1:6" s="124" customFormat="1" ht="17.25" customHeight="1">
      <c r="A50" s="135" t="s">
        <v>338</v>
      </c>
      <c r="B50" s="49"/>
      <c r="C50" s="50"/>
      <c r="D50" s="51">
        <f>SUM(D51:D58)</f>
        <v>10000000</v>
      </c>
      <c r="E50" s="51">
        <f>SUM(E51:E58)</f>
        <v>0</v>
      </c>
      <c r="F50" s="51">
        <f t="shared" si="1"/>
        <v>10000000</v>
      </c>
    </row>
    <row r="51" spans="1:6" s="124" customFormat="1" ht="17.25" customHeight="1">
      <c r="A51" s="136" t="s">
        <v>339</v>
      </c>
      <c r="B51" s="37">
        <v>2200111</v>
      </c>
      <c r="C51" s="137" t="s">
        <v>340</v>
      </c>
      <c r="D51" s="39">
        <v>10000000</v>
      </c>
      <c r="E51" s="39">
        <v>0</v>
      </c>
      <c r="F51" s="39">
        <f t="shared" si="1"/>
        <v>10000000</v>
      </c>
    </row>
    <row r="52" spans="1:6" ht="13.5" customHeight="1"/>
    <row r="53" spans="1:6" ht="13.5" customHeight="1"/>
    <row r="54" spans="1:6" ht="13.5" customHeight="1"/>
    <row r="55" spans="1:6" ht="13.5" customHeight="1"/>
    <row r="56" spans="1:6" ht="13.5" customHeight="1"/>
    <row r="57" spans="1:6" ht="13.5" customHeight="1"/>
  </sheetData>
  <sheetProtection formatCells="0" formatColumns="0" formatRows="0"/>
  <mergeCells count="1">
    <mergeCell ref="A2:F2"/>
  </mergeCells>
  <phoneticPr fontId="33" type="noConversion"/>
  <pageMargins left="0.7" right="0.7" top="0.75" bottom="0.75" header="0.3" footer="0.3"/>
  <pageSetup paperSize="9" scale="7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showZeros="0" workbookViewId="0">
      <selection activeCell="A3" sqref="A3"/>
    </sheetView>
  </sheetViews>
  <sheetFormatPr defaultRowHeight="13.5"/>
  <cols>
    <col min="1" max="1" width="10.75" customWidth="1"/>
    <col min="2" max="2" width="29.75" customWidth="1"/>
    <col min="3" max="3" width="31.75" customWidth="1"/>
    <col min="4" max="6" width="15" customWidth="1"/>
    <col min="7" max="7" width="16.875" customWidth="1"/>
    <col min="8" max="9" width="15" customWidth="1"/>
    <col min="10" max="10" width="16.25" customWidth="1"/>
    <col min="11" max="11" width="15" customWidth="1"/>
  </cols>
  <sheetData>
    <row r="1" spans="1:11" ht="13.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27" customHeight="1">
      <c r="A2" s="156" t="s">
        <v>257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22.5" customHeight="1">
      <c r="A3" s="122" t="s">
        <v>350</v>
      </c>
      <c r="B3" s="119"/>
      <c r="C3" s="119"/>
      <c r="D3" s="119"/>
      <c r="E3" s="119"/>
      <c r="F3" s="119"/>
      <c r="G3" s="119"/>
      <c r="H3" s="119"/>
      <c r="I3" s="119"/>
      <c r="J3" s="119"/>
      <c r="K3" s="120" t="s">
        <v>0</v>
      </c>
    </row>
    <row r="4" spans="1:11" ht="21" customHeight="1">
      <c r="A4" s="157" t="s">
        <v>63</v>
      </c>
      <c r="B4" s="160" t="s">
        <v>258</v>
      </c>
      <c r="C4" s="160" t="s">
        <v>54</v>
      </c>
      <c r="D4" s="163" t="s">
        <v>259</v>
      </c>
      <c r="E4" s="164"/>
      <c r="F4" s="164"/>
      <c r="G4" s="164"/>
      <c r="H4" s="164"/>
      <c r="I4" s="164"/>
      <c r="J4" s="164"/>
      <c r="K4" s="165"/>
    </row>
    <row r="5" spans="1:11" ht="21" customHeight="1">
      <c r="A5" s="158"/>
      <c r="B5" s="161"/>
      <c r="C5" s="161"/>
      <c r="D5" s="166" t="s">
        <v>55</v>
      </c>
      <c r="E5" s="163" t="s">
        <v>260</v>
      </c>
      <c r="F5" s="164"/>
      <c r="G5" s="164"/>
      <c r="H5" s="168"/>
      <c r="I5" s="169" t="s">
        <v>53</v>
      </c>
      <c r="J5" s="164"/>
      <c r="K5" s="165"/>
    </row>
    <row r="6" spans="1:11" ht="21" customHeight="1">
      <c r="A6" s="159"/>
      <c r="B6" s="162"/>
      <c r="C6" s="162"/>
      <c r="D6" s="167"/>
      <c r="E6" s="123" t="s">
        <v>56</v>
      </c>
      <c r="F6" s="123" t="s">
        <v>57</v>
      </c>
      <c r="G6" s="123" t="s">
        <v>58</v>
      </c>
      <c r="H6" s="123" t="s">
        <v>59</v>
      </c>
      <c r="I6" s="123" t="s">
        <v>60</v>
      </c>
      <c r="J6" s="123" t="s">
        <v>207</v>
      </c>
      <c r="K6" s="123" t="s">
        <v>61</v>
      </c>
    </row>
    <row r="7" spans="1:11" ht="19.5" customHeight="1">
      <c r="A7" s="121" t="s">
        <v>78</v>
      </c>
      <c r="B7" s="121" t="s">
        <v>78</v>
      </c>
      <c r="C7" s="121" t="s">
        <v>78</v>
      </c>
      <c r="D7" s="121" t="s">
        <v>261</v>
      </c>
      <c r="E7" s="121" t="s">
        <v>262</v>
      </c>
      <c r="F7" s="121">
        <v>3</v>
      </c>
      <c r="G7" s="121">
        <v>4</v>
      </c>
      <c r="H7" s="121">
        <v>5</v>
      </c>
      <c r="I7" s="121" t="s">
        <v>263</v>
      </c>
      <c r="J7" s="121">
        <v>7</v>
      </c>
      <c r="K7" s="121">
        <v>8</v>
      </c>
    </row>
    <row r="8" spans="1:11" s="5" customFormat="1" ht="22.5" customHeight="1">
      <c r="A8" s="56"/>
      <c r="B8" s="57" t="s">
        <v>52</v>
      </c>
      <c r="C8" s="56"/>
      <c r="D8" s="58">
        <f t="shared" ref="D8:K9" si="0">D9</f>
        <v>1100000</v>
      </c>
      <c r="E8" s="58">
        <f t="shared" si="0"/>
        <v>1100000</v>
      </c>
      <c r="F8" s="58">
        <f t="shared" si="0"/>
        <v>0</v>
      </c>
      <c r="G8" s="58">
        <f t="shared" si="0"/>
        <v>0</v>
      </c>
      <c r="H8" s="58">
        <f t="shared" si="0"/>
        <v>1100000</v>
      </c>
      <c r="I8" s="58">
        <f t="shared" si="0"/>
        <v>0</v>
      </c>
      <c r="J8" s="58">
        <f t="shared" si="0"/>
        <v>0</v>
      </c>
      <c r="K8" s="58">
        <f t="shared" si="0"/>
        <v>0</v>
      </c>
    </row>
    <row r="9" spans="1:11" ht="22.5" customHeight="1">
      <c r="A9" s="59"/>
      <c r="B9" s="60" t="s">
        <v>130</v>
      </c>
      <c r="C9" s="59"/>
      <c r="D9" s="61">
        <f t="shared" si="0"/>
        <v>1100000</v>
      </c>
      <c r="E9" s="61">
        <f t="shared" si="0"/>
        <v>1100000</v>
      </c>
      <c r="F9" s="61">
        <f t="shared" si="0"/>
        <v>0</v>
      </c>
      <c r="G9" s="61">
        <f t="shared" si="0"/>
        <v>0</v>
      </c>
      <c r="H9" s="61">
        <f t="shared" si="0"/>
        <v>1100000</v>
      </c>
      <c r="I9" s="61">
        <f t="shared" si="0"/>
        <v>0</v>
      </c>
      <c r="J9" s="61">
        <f t="shared" si="0"/>
        <v>0</v>
      </c>
      <c r="K9" s="61">
        <f t="shared" si="0"/>
        <v>0</v>
      </c>
    </row>
    <row r="10" spans="1:11" ht="22.5" customHeight="1">
      <c r="A10" s="62" t="s">
        <v>316</v>
      </c>
      <c r="B10" s="63" t="s">
        <v>317</v>
      </c>
      <c r="C10" s="62"/>
      <c r="D10" s="64">
        <f t="shared" ref="D10:K10" si="1">SUM(D11:D18)</f>
        <v>1100000</v>
      </c>
      <c r="E10" s="64">
        <f t="shared" si="1"/>
        <v>1100000</v>
      </c>
      <c r="F10" s="64">
        <f t="shared" si="1"/>
        <v>0</v>
      </c>
      <c r="G10" s="64">
        <f t="shared" si="1"/>
        <v>0</v>
      </c>
      <c r="H10" s="64">
        <f t="shared" si="1"/>
        <v>1100000</v>
      </c>
      <c r="I10" s="64">
        <f t="shared" si="1"/>
        <v>0</v>
      </c>
      <c r="J10" s="64">
        <f t="shared" si="1"/>
        <v>0</v>
      </c>
      <c r="K10" s="64">
        <f t="shared" si="1"/>
        <v>0</v>
      </c>
    </row>
    <row r="11" spans="1:11" ht="22.5" customHeight="1">
      <c r="A11" s="53" t="s">
        <v>318</v>
      </c>
      <c r="B11" s="54" t="s">
        <v>319</v>
      </c>
      <c r="C11" s="53" t="s">
        <v>320</v>
      </c>
      <c r="D11" s="55">
        <v>100000</v>
      </c>
      <c r="E11" s="55">
        <v>100000</v>
      </c>
      <c r="F11" s="55">
        <v>0</v>
      </c>
      <c r="G11" s="55">
        <v>0</v>
      </c>
      <c r="H11" s="55">
        <v>100000</v>
      </c>
      <c r="I11" s="55">
        <v>0</v>
      </c>
      <c r="J11" s="55">
        <v>0</v>
      </c>
      <c r="K11" s="55">
        <v>0</v>
      </c>
    </row>
    <row r="12" spans="1:11" ht="22.5" customHeight="1">
      <c r="A12" s="53" t="s">
        <v>318</v>
      </c>
      <c r="B12" s="54" t="s">
        <v>319</v>
      </c>
      <c r="C12" s="53" t="s">
        <v>321</v>
      </c>
      <c r="D12" s="55">
        <v>200000</v>
      </c>
      <c r="E12" s="55">
        <v>200000</v>
      </c>
      <c r="F12" s="55">
        <v>0</v>
      </c>
      <c r="G12" s="55">
        <v>0</v>
      </c>
      <c r="H12" s="55">
        <v>200000</v>
      </c>
      <c r="I12" s="55">
        <v>0</v>
      </c>
      <c r="J12" s="55">
        <v>0</v>
      </c>
      <c r="K12" s="55">
        <v>0</v>
      </c>
    </row>
    <row r="13" spans="1:11" ht="22.5" customHeight="1">
      <c r="A13" s="53" t="s">
        <v>318</v>
      </c>
      <c r="B13" s="54" t="s">
        <v>319</v>
      </c>
      <c r="C13" s="53" t="s">
        <v>322</v>
      </c>
      <c r="D13" s="55">
        <v>150000</v>
      </c>
      <c r="E13" s="55">
        <v>150000</v>
      </c>
      <c r="F13" s="55">
        <v>0</v>
      </c>
      <c r="G13" s="55">
        <v>0</v>
      </c>
      <c r="H13" s="55">
        <v>150000</v>
      </c>
      <c r="I13" s="55">
        <v>0</v>
      </c>
      <c r="J13" s="55">
        <v>0</v>
      </c>
      <c r="K13" s="55">
        <v>0</v>
      </c>
    </row>
    <row r="14" spans="1:11" ht="22.5" customHeight="1">
      <c r="A14" s="53" t="s">
        <v>318</v>
      </c>
      <c r="B14" s="54" t="s">
        <v>319</v>
      </c>
      <c r="C14" s="53" t="s">
        <v>323</v>
      </c>
      <c r="D14" s="55">
        <v>100000</v>
      </c>
      <c r="E14" s="55">
        <v>100000</v>
      </c>
      <c r="F14" s="55">
        <v>0</v>
      </c>
      <c r="G14" s="55">
        <v>0</v>
      </c>
      <c r="H14" s="55">
        <v>100000</v>
      </c>
      <c r="I14" s="55">
        <v>0</v>
      </c>
      <c r="J14" s="55">
        <v>0</v>
      </c>
      <c r="K14" s="55">
        <v>0</v>
      </c>
    </row>
    <row r="15" spans="1:11" ht="22.5" customHeight="1">
      <c r="A15" s="53" t="s">
        <v>318</v>
      </c>
      <c r="B15" s="54" t="s">
        <v>319</v>
      </c>
      <c r="C15" s="53" t="s">
        <v>324</v>
      </c>
      <c r="D15" s="55">
        <v>100000</v>
      </c>
      <c r="E15" s="55">
        <v>100000</v>
      </c>
      <c r="F15" s="55">
        <v>0</v>
      </c>
      <c r="G15" s="55">
        <v>0</v>
      </c>
      <c r="H15" s="55">
        <v>100000</v>
      </c>
      <c r="I15" s="55">
        <v>0</v>
      </c>
      <c r="J15" s="55">
        <v>0</v>
      </c>
      <c r="K15" s="55">
        <v>0</v>
      </c>
    </row>
    <row r="16" spans="1:11" ht="22.5" customHeight="1">
      <c r="A16" s="53" t="s">
        <v>318</v>
      </c>
      <c r="B16" s="54" t="s">
        <v>319</v>
      </c>
      <c r="C16" s="53" t="s">
        <v>325</v>
      </c>
      <c r="D16" s="55">
        <v>50000</v>
      </c>
      <c r="E16" s="55">
        <v>50000</v>
      </c>
      <c r="F16" s="55">
        <v>0</v>
      </c>
      <c r="G16" s="55">
        <v>0</v>
      </c>
      <c r="H16" s="55">
        <v>50000</v>
      </c>
      <c r="I16" s="55">
        <v>0</v>
      </c>
      <c r="J16" s="55">
        <v>0</v>
      </c>
      <c r="K16" s="55">
        <v>0</v>
      </c>
    </row>
    <row r="17" spans="1:11" ht="22.5" customHeight="1">
      <c r="A17" s="53" t="s">
        <v>318</v>
      </c>
      <c r="B17" s="54" t="s">
        <v>319</v>
      </c>
      <c r="C17" s="53" t="s">
        <v>326</v>
      </c>
      <c r="D17" s="55">
        <v>200000</v>
      </c>
      <c r="E17" s="55">
        <v>200000</v>
      </c>
      <c r="F17" s="55">
        <v>0</v>
      </c>
      <c r="G17" s="55">
        <v>0</v>
      </c>
      <c r="H17" s="55">
        <v>200000</v>
      </c>
      <c r="I17" s="55">
        <v>0</v>
      </c>
      <c r="J17" s="55">
        <v>0</v>
      </c>
      <c r="K17" s="55">
        <v>0</v>
      </c>
    </row>
    <row r="18" spans="1:11" ht="22.5" customHeight="1">
      <c r="A18" s="53" t="s">
        <v>318</v>
      </c>
      <c r="B18" s="54" t="s">
        <v>319</v>
      </c>
      <c r="C18" s="53" t="s">
        <v>327</v>
      </c>
      <c r="D18" s="55">
        <v>200000</v>
      </c>
      <c r="E18" s="55">
        <v>200000</v>
      </c>
      <c r="F18" s="55">
        <v>0</v>
      </c>
      <c r="G18" s="55">
        <v>0</v>
      </c>
      <c r="H18" s="55">
        <v>200000</v>
      </c>
      <c r="I18" s="55">
        <v>0</v>
      </c>
      <c r="J18" s="55">
        <v>0</v>
      </c>
      <c r="K18" s="55">
        <v>0</v>
      </c>
    </row>
    <row r="19" spans="1:11" ht="22.5" customHeight="1"/>
    <row r="20" spans="1:11" ht="22.5" customHeight="1"/>
    <row r="21" spans="1:11" ht="22.5" customHeight="1"/>
    <row r="22" spans="1:11" ht="22.5" customHeight="1"/>
    <row r="23" spans="1:11" ht="22.5" customHeight="1"/>
    <row r="24" spans="1:11" ht="22.5" customHeight="1"/>
    <row r="25" spans="1:11" ht="22.5" customHeight="1"/>
    <row r="26" spans="1:11" ht="22.5" customHeight="1"/>
    <row r="27" spans="1:11" ht="22.5" customHeight="1"/>
    <row r="28" spans="1:11" ht="22.5" customHeight="1"/>
  </sheetData>
  <sheetProtection formatCells="0" formatColumns="0" formatRows="0"/>
  <mergeCells count="8">
    <mergeCell ref="A2:K2"/>
    <mergeCell ref="A4:A6"/>
    <mergeCell ref="B4:B6"/>
    <mergeCell ref="C4:C6"/>
    <mergeCell ref="D4:K4"/>
    <mergeCell ref="D5:D6"/>
    <mergeCell ref="E5:H5"/>
    <mergeCell ref="I5:K5"/>
  </mergeCells>
  <phoneticPr fontId="3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100" verticalDpi="1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showGridLines="0" showZeros="0" tabSelected="1" topLeftCell="A25" workbookViewId="0">
      <selection activeCell="A3" sqref="A3"/>
    </sheetView>
  </sheetViews>
  <sheetFormatPr defaultRowHeight="13.5"/>
  <cols>
    <col min="1" max="1" width="29.875" customWidth="1"/>
    <col min="2" max="2" width="14.125" customWidth="1"/>
    <col min="3" max="3" width="29.5" customWidth="1"/>
    <col min="4" max="4" width="12.875" customWidth="1"/>
    <col min="5" max="14" width="10.875" customWidth="1"/>
    <col min="18" max="18" width="13.5" customWidth="1"/>
    <col min="19" max="19" width="13.75" customWidth="1"/>
  </cols>
  <sheetData>
    <row r="1" spans="1:19" ht="13.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27" customHeight="1">
      <c r="A2" s="156" t="s">
        <v>264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26" t="s">
        <v>351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19" ht="26.25" customHeight="1">
      <c r="A4" s="170" t="s">
        <v>62</v>
      </c>
      <c r="B4" s="170" t="s">
        <v>63</v>
      </c>
      <c r="C4" s="173" t="s">
        <v>64</v>
      </c>
      <c r="D4" s="173" t="s">
        <v>65</v>
      </c>
      <c r="E4" s="173" t="s">
        <v>66</v>
      </c>
      <c r="F4" s="173"/>
      <c r="G4" s="173"/>
      <c r="H4" s="174" t="s">
        <v>265</v>
      </c>
      <c r="I4" s="174"/>
      <c r="J4" s="174"/>
      <c r="K4" s="163" t="s">
        <v>266</v>
      </c>
      <c r="L4" s="164"/>
      <c r="M4" s="164"/>
      <c r="N4" s="164"/>
      <c r="O4" s="164"/>
      <c r="P4" s="164"/>
      <c r="Q4" s="165"/>
      <c r="R4" s="170" t="s">
        <v>267</v>
      </c>
      <c r="S4" s="170" t="s">
        <v>268</v>
      </c>
    </row>
    <row r="5" spans="1:19" ht="24.75" customHeight="1">
      <c r="A5" s="171"/>
      <c r="B5" s="171"/>
      <c r="C5" s="173"/>
      <c r="D5" s="173"/>
      <c r="E5" s="170" t="s">
        <v>67</v>
      </c>
      <c r="F5" s="170" t="s">
        <v>68</v>
      </c>
      <c r="G5" s="170" t="s">
        <v>69</v>
      </c>
      <c r="H5" s="173" t="s">
        <v>67</v>
      </c>
      <c r="I5" s="173" t="s">
        <v>70</v>
      </c>
      <c r="J5" s="173" t="s">
        <v>71</v>
      </c>
      <c r="K5" s="173" t="s">
        <v>67</v>
      </c>
      <c r="L5" s="173" t="s">
        <v>72</v>
      </c>
      <c r="M5" s="173" t="s">
        <v>73</v>
      </c>
      <c r="N5" s="173" t="s">
        <v>74</v>
      </c>
      <c r="O5" s="173" t="s">
        <v>75</v>
      </c>
      <c r="P5" s="173" t="s">
        <v>76</v>
      </c>
      <c r="Q5" s="173" t="s">
        <v>77</v>
      </c>
      <c r="R5" s="171"/>
      <c r="S5" s="171"/>
    </row>
    <row r="6" spans="1:19" ht="30" customHeight="1">
      <c r="A6" s="172"/>
      <c r="B6" s="172"/>
      <c r="C6" s="173"/>
      <c r="D6" s="173"/>
      <c r="E6" s="172"/>
      <c r="F6" s="172"/>
      <c r="G6" s="172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2"/>
      <c r="S6" s="172"/>
    </row>
    <row r="7" spans="1:19" ht="27.75" customHeight="1">
      <c r="A7" s="127" t="s">
        <v>78</v>
      </c>
      <c r="B7" s="127" t="s">
        <v>78</v>
      </c>
      <c r="C7" s="127" t="s">
        <v>78</v>
      </c>
      <c r="D7" s="127">
        <v>1</v>
      </c>
      <c r="E7" s="128" t="s">
        <v>269</v>
      </c>
      <c r="F7" s="127">
        <v>3</v>
      </c>
      <c r="G7" s="127">
        <v>4</v>
      </c>
      <c r="H7" s="128" t="s">
        <v>270</v>
      </c>
      <c r="I7" s="127">
        <v>6</v>
      </c>
      <c r="J7" s="127">
        <v>7</v>
      </c>
      <c r="K7" s="129" t="s">
        <v>271</v>
      </c>
      <c r="L7" s="127">
        <v>9</v>
      </c>
      <c r="M7" s="127">
        <v>10</v>
      </c>
      <c r="N7" s="127">
        <v>11</v>
      </c>
      <c r="O7" s="127">
        <v>12</v>
      </c>
      <c r="P7" s="127">
        <v>13</v>
      </c>
      <c r="Q7" s="127">
        <v>14</v>
      </c>
      <c r="R7" s="127" t="s">
        <v>272</v>
      </c>
      <c r="S7" s="127" t="s">
        <v>273</v>
      </c>
    </row>
    <row r="8" spans="1:19" s="5" customFormat="1" ht="13.5" customHeight="1">
      <c r="A8" s="67"/>
      <c r="B8" s="67"/>
      <c r="C8" s="68" t="s">
        <v>52</v>
      </c>
      <c r="D8" s="69">
        <f>D9+D20+D26+D57</f>
        <v>17927124</v>
      </c>
      <c r="E8" s="69">
        <f>F8+G8</f>
        <v>105100</v>
      </c>
      <c r="F8" s="69">
        <f>F9+F20+F26+F57</f>
        <v>53100</v>
      </c>
      <c r="G8" s="69">
        <f>G9+G20+G26+G57</f>
        <v>52000</v>
      </c>
      <c r="H8" s="69">
        <f>I8+J8</f>
        <v>57015</v>
      </c>
      <c r="I8" s="69">
        <f>I9+I20+I26+I57</f>
        <v>57015</v>
      </c>
      <c r="J8" s="69">
        <f>J9+J20+J26+J57</f>
        <v>0</v>
      </c>
      <c r="K8" s="69">
        <f>L8+M8+N8+O8+P8+Q8</f>
        <v>239152</v>
      </c>
      <c r="L8" s="69">
        <f>L9+L20+L26+L57</f>
        <v>93655</v>
      </c>
      <c r="M8" s="69">
        <f>M9+M20+M26+M57</f>
        <v>118478</v>
      </c>
      <c r="N8" s="69">
        <f>N9+N20+N26+N57</f>
        <v>0</v>
      </c>
      <c r="O8" s="69">
        <f>O9+O20+O26+O57</f>
        <v>27019</v>
      </c>
      <c r="P8" s="69"/>
      <c r="Q8" s="69">
        <f>Q9+Q20+Q26+Q57</f>
        <v>0</v>
      </c>
      <c r="R8" s="69">
        <f>D8-E8-H8-K8</f>
        <v>17525857</v>
      </c>
      <c r="S8" s="69">
        <f>D8-E8</f>
        <v>17822024</v>
      </c>
    </row>
    <row r="9" spans="1:19" ht="13.5" customHeight="1">
      <c r="A9" s="70"/>
      <c r="B9" s="70"/>
      <c r="C9" s="71" t="s">
        <v>137</v>
      </c>
      <c r="D9" s="72">
        <f>D10+D13</f>
        <v>626972</v>
      </c>
      <c r="E9" s="72">
        <f t="shared" ref="E9:E60" si="0">F9+G9</f>
        <v>0</v>
      </c>
      <c r="F9" s="72">
        <f>F10+F13</f>
        <v>0</v>
      </c>
      <c r="G9" s="72"/>
      <c r="H9" s="72">
        <f t="shared" ref="H9:H60" si="1">I9+J9</f>
        <v>0</v>
      </c>
      <c r="I9" s="72">
        <f>I10+I13</f>
        <v>0</v>
      </c>
      <c r="J9" s="72">
        <f>J10+J13</f>
        <v>0</v>
      </c>
      <c r="K9" s="72">
        <f t="shared" ref="K9:K60" si="2">L9+M9+N9+O9+P9+Q9</f>
        <v>0</v>
      </c>
      <c r="L9" s="72">
        <f>L10+L13</f>
        <v>0</v>
      </c>
      <c r="M9" s="72">
        <f>M10+M13</f>
        <v>0</v>
      </c>
      <c r="N9" s="72">
        <f>N10+N13</f>
        <v>0</v>
      </c>
      <c r="O9" s="72">
        <f>O10+O13</f>
        <v>0</v>
      </c>
      <c r="P9" s="72"/>
      <c r="Q9" s="72">
        <f>Q10+Q13</f>
        <v>0</v>
      </c>
      <c r="R9" s="72">
        <f t="shared" ref="R9:R60" si="3">D9-E9-H9-K9</f>
        <v>626972</v>
      </c>
      <c r="S9" s="72">
        <f t="shared" ref="S9:S60" si="4">D9-E9</f>
        <v>626972</v>
      </c>
    </row>
    <row r="10" spans="1:19" ht="13.5" customHeight="1">
      <c r="A10" s="73"/>
      <c r="B10" s="73"/>
      <c r="C10" s="74"/>
      <c r="D10" s="75">
        <f>D11</f>
        <v>591134</v>
      </c>
      <c r="E10" s="75">
        <f t="shared" si="0"/>
        <v>0</v>
      </c>
      <c r="F10" s="75">
        <f>F11</f>
        <v>0</v>
      </c>
      <c r="G10" s="75"/>
      <c r="H10" s="75">
        <f t="shared" si="1"/>
        <v>0</v>
      </c>
      <c r="I10" s="75">
        <f>I11</f>
        <v>0</v>
      </c>
      <c r="J10" s="75">
        <f>J11</f>
        <v>0</v>
      </c>
      <c r="K10" s="75">
        <f t="shared" si="2"/>
        <v>0</v>
      </c>
      <c r="L10" s="75">
        <f t="shared" ref="L10:O11" si="5">L11</f>
        <v>0</v>
      </c>
      <c r="M10" s="75">
        <f t="shared" si="5"/>
        <v>0</v>
      </c>
      <c r="N10" s="75">
        <f t="shared" si="5"/>
        <v>0</v>
      </c>
      <c r="O10" s="75">
        <f t="shared" si="5"/>
        <v>0</v>
      </c>
      <c r="P10" s="75"/>
      <c r="Q10" s="75">
        <f>Q11</f>
        <v>0</v>
      </c>
      <c r="R10" s="75">
        <f t="shared" si="3"/>
        <v>591134</v>
      </c>
      <c r="S10" s="75">
        <f t="shared" si="4"/>
        <v>591134</v>
      </c>
    </row>
    <row r="11" spans="1:19" ht="13.5" customHeight="1">
      <c r="A11" s="76"/>
      <c r="B11" s="76"/>
      <c r="C11" s="77" t="s">
        <v>138</v>
      </c>
      <c r="D11" s="78">
        <f>D12</f>
        <v>591134</v>
      </c>
      <c r="E11" s="78">
        <f t="shared" si="0"/>
        <v>0</v>
      </c>
      <c r="F11" s="78">
        <f>F12</f>
        <v>0</v>
      </c>
      <c r="G11" s="78"/>
      <c r="H11" s="78">
        <f t="shared" si="1"/>
        <v>0</v>
      </c>
      <c r="I11" s="78">
        <f>I12</f>
        <v>0</v>
      </c>
      <c r="J11" s="78">
        <f>J12</f>
        <v>0</v>
      </c>
      <c r="K11" s="78">
        <f t="shared" si="2"/>
        <v>0</v>
      </c>
      <c r="L11" s="78">
        <f t="shared" si="5"/>
        <v>0</v>
      </c>
      <c r="M11" s="78">
        <f t="shared" si="5"/>
        <v>0</v>
      </c>
      <c r="N11" s="78">
        <f t="shared" si="5"/>
        <v>0</v>
      </c>
      <c r="O11" s="78">
        <f t="shared" si="5"/>
        <v>0</v>
      </c>
      <c r="P11" s="78"/>
      <c r="Q11" s="78">
        <f>Q12</f>
        <v>0</v>
      </c>
      <c r="R11" s="78">
        <f t="shared" si="3"/>
        <v>591134</v>
      </c>
      <c r="S11" s="78">
        <f t="shared" si="4"/>
        <v>591134</v>
      </c>
    </row>
    <row r="12" spans="1:19" ht="13.5" customHeight="1">
      <c r="A12" s="65" t="s">
        <v>139</v>
      </c>
      <c r="B12" s="65" t="s">
        <v>140</v>
      </c>
      <c r="C12" s="66" t="s">
        <v>141</v>
      </c>
      <c r="D12" s="130">
        <v>591134</v>
      </c>
      <c r="E12" s="130">
        <f t="shared" si="0"/>
        <v>0</v>
      </c>
      <c r="F12" s="130">
        <v>0</v>
      </c>
      <c r="G12" s="130"/>
      <c r="H12" s="130">
        <f t="shared" si="1"/>
        <v>0</v>
      </c>
      <c r="I12" s="130">
        <v>0</v>
      </c>
      <c r="J12" s="130">
        <v>0</v>
      </c>
      <c r="K12" s="130">
        <f t="shared" si="2"/>
        <v>0</v>
      </c>
      <c r="L12" s="130">
        <v>0</v>
      </c>
      <c r="M12" s="130">
        <v>0</v>
      </c>
      <c r="N12" s="130">
        <v>0</v>
      </c>
      <c r="O12" s="130">
        <v>0</v>
      </c>
      <c r="P12" s="130"/>
      <c r="Q12" s="130">
        <v>0</v>
      </c>
      <c r="R12" s="130">
        <f t="shared" si="3"/>
        <v>591134</v>
      </c>
      <c r="S12" s="130">
        <f t="shared" si="4"/>
        <v>591134</v>
      </c>
    </row>
    <row r="13" spans="1:19" ht="13.5" customHeight="1">
      <c r="A13" s="73"/>
      <c r="B13" s="73"/>
      <c r="C13" s="74"/>
      <c r="D13" s="75">
        <f>D14+D16+D18</f>
        <v>35838</v>
      </c>
      <c r="E13" s="75">
        <f t="shared" si="0"/>
        <v>0</v>
      </c>
      <c r="F13" s="75">
        <f>F14+F16+F18</f>
        <v>0</v>
      </c>
      <c r="G13" s="75"/>
      <c r="H13" s="75">
        <f t="shared" si="1"/>
        <v>0</v>
      </c>
      <c r="I13" s="75">
        <f>I14+I16+I18</f>
        <v>0</v>
      </c>
      <c r="J13" s="75">
        <f>J14+J16+J18</f>
        <v>0</v>
      </c>
      <c r="K13" s="75">
        <f t="shared" si="2"/>
        <v>0</v>
      </c>
      <c r="L13" s="75">
        <f>L14+L16+L18</f>
        <v>0</v>
      </c>
      <c r="M13" s="75">
        <f>M14+M16+M18</f>
        <v>0</v>
      </c>
      <c r="N13" s="75">
        <f>N14+N16+N18</f>
        <v>0</v>
      </c>
      <c r="O13" s="75">
        <f>O14+O16+O18</f>
        <v>0</v>
      </c>
      <c r="P13" s="75"/>
      <c r="Q13" s="75">
        <f>Q14+Q16+Q18</f>
        <v>0</v>
      </c>
      <c r="R13" s="75">
        <f t="shared" si="3"/>
        <v>35838</v>
      </c>
      <c r="S13" s="75">
        <f t="shared" si="4"/>
        <v>35838</v>
      </c>
    </row>
    <row r="14" spans="1:19" ht="13.5" customHeight="1">
      <c r="A14" s="76"/>
      <c r="B14" s="76"/>
      <c r="C14" s="77" t="s">
        <v>281</v>
      </c>
      <c r="D14" s="78">
        <f>D15</f>
        <v>6282</v>
      </c>
      <c r="E14" s="78">
        <f t="shared" si="0"/>
        <v>0</v>
      </c>
      <c r="F14" s="78">
        <f>F15</f>
        <v>0</v>
      </c>
      <c r="G14" s="78"/>
      <c r="H14" s="78">
        <f t="shared" si="1"/>
        <v>0</v>
      </c>
      <c r="I14" s="78">
        <f>I15</f>
        <v>0</v>
      </c>
      <c r="J14" s="78">
        <f>J15</f>
        <v>0</v>
      </c>
      <c r="K14" s="78">
        <f t="shared" si="2"/>
        <v>0</v>
      </c>
      <c r="L14" s="78">
        <f>L15</f>
        <v>0</v>
      </c>
      <c r="M14" s="78">
        <f>M15</f>
        <v>0</v>
      </c>
      <c r="N14" s="78">
        <f>N15</f>
        <v>0</v>
      </c>
      <c r="O14" s="78">
        <f>O15</f>
        <v>0</v>
      </c>
      <c r="P14" s="78"/>
      <c r="Q14" s="78">
        <f>Q15</f>
        <v>0</v>
      </c>
      <c r="R14" s="78">
        <f t="shared" si="3"/>
        <v>6282</v>
      </c>
      <c r="S14" s="78">
        <f t="shared" si="4"/>
        <v>6282</v>
      </c>
    </row>
    <row r="15" spans="1:19" ht="13.5" customHeight="1">
      <c r="A15" s="65" t="s">
        <v>282</v>
      </c>
      <c r="B15" s="65" t="s">
        <v>283</v>
      </c>
      <c r="C15" s="66" t="s">
        <v>284</v>
      </c>
      <c r="D15" s="130">
        <v>6282</v>
      </c>
      <c r="E15" s="130">
        <f t="shared" si="0"/>
        <v>0</v>
      </c>
      <c r="F15" s="130">
        <v>0</v>
      </c>
      <c r="G15" s="130"/>
      <c r="H15" s="130">
        <f t="shared" si="1"/>
        <v>0</v>
      </c>
      <c r="I15" s="130">
        <v>0</v>
      </c>
      <c r="J15" s="130">
        <v>0</v>
      </c>
      <c r="K15" s="130">
        <f t="shared" si="2"/>
        <v>0</v>
      </c>
      <c r="L15" s="130">
        <v>0</v>
      </c>
      <c r="M15" s="130">
        <v>0</v>
      </c>
      <c r="N15" s="130">
        <v>0</v>
      </c>
      <c r="O15" s="130">
        <v>0</v>
      </c>
      <c r="P15" s="130"/>
      <c r="Q15" s="130">
        <v>0</v>
      </c>
      <c r="R15" s="130">
        <f t="shared" si="3"/>
        <v>6282</v>
      </c>
      <c r="S15" s="130">
        <f t="shared" si="4"/>
        <v>6282</v>
      </c>
    </row>
    <row r="16" spans="1:19" ht="13.5" customHeight="1">
      <c r="A16" s="76"/>
      <c r="B16" s="76"/>
      <c r="C16" s="77" t="s">
        <v>142</v>
      </c>
      <c r="D16" s="78">
        <f>D17</f>
        <v>14778</v>
      </c>
      <c r="E16" s="78">
        <f t="shared" si="0"/>
        <v>0</v>
      </c>
      <c r="F16" s="78">
        <f>F17</f>
        <v>0</v>
      </c>
      <c r="G16" s="78"/>
      <c r="H16" s="78">
        <f t="shared" si="1"/>
        <v>0</v>
      </c>
      <c r="I16" s="78">
        <f>I17</f>
        <v>0</v>
      </c>
      <c r="J16" s="78">
        <f>J17</f>
        <v>0</v>
      </c>
      <c r="K16" s="78">
        <f t="shared" si="2"/>
        <v>0</v>
      </c>
      <c r="L16" s="78">
        <f>L17</f>
        <v>0</v>
      </c>
      <c r="M16" s="78">
        <f>M17</f>
        <v>0</v>
      </c>
      <c r="N16" s="78">
        <f>N17</f>
        <v>0</v>
      </c>
      <c r="O16" s="78">
        <f>O17</f>
        <v>0</v>
      </c>
      <c r="P16" s="78"/>
      <c r="Q16" s="78">
        <f>Q17</f>
        <v>0</v>
      </c>
      <c r="R16" s="78">
        <f t="shared" si="3"/>
        <v>14778</v>
      </c>
      <c r="S16" s="78">
        <f t="shared" si="4"/>
        <v>14778</v>
      </c>
    </row>
    <row r="17" spans="1:19" ht="13.5" customHeight="1">
      <c r="A17" s="65" t="s">
        <v>143</v>
      </c>
      <c r="B17" s="65" t="s">
        <v>144</v>
      </c>
      <c r="C17" s="66" t="s">
        <v>145</v>
      </c>
      <c r="D17" s="130">
        <v>14778</v>
      </c>
      <c r="E17" s="130">
        <f t="shared" si="0"/>
        <v>0</v>
      </c>
      <c r="F17" s="130">
        <v>0</v>
      </c>
      <c r="G17" s="130"/>
      <c r="H17" s="130">
        <f t="shared" si="1"/>
        <v>0</v>
      </c>
      <c r="I17" s="130">
        <v>0</v>
      </c>
      <c r="J17" s="130">
        <v>0</v>
      </c>
      <c r="K17" s="130">
        <f t="shared" si="2"/>
        <v>0</v>
      </c>
      <c r="L17" s="130">
        <v>0</v>
      </c>
      <c r="M17" s="130">
        <v>0</v>
      </c>
      <c r="N17" s="130">
        <v>0</v>
      </c>
      <c r="O17" s="130">
        <v>0</v>
      </c>
      <c r="P17" s="130"/>
      <c r="Q17" s="130">
        <v>0</v>
      </c>
      <c r="R17" s="130">
        <f t="shared" si="3"/>
        <v>14778</v>
      </c>
      <c r="S17" s="130">
        <f t="shared" si="4"/>
        <v>14778</v>
      </c>
    </row>
    <row r="18" spans="1:19" ht="13.5" customHeight="1">
      <c r="A18" s="76"/>
      <c r="B18" s="76"/>
      <c r="C18" s="77" t="s">
        <v>146</v>
      </c>
      <c r="D18" s="78">
        <f>D19</f>
        <v>14778</v>
      </c>
      <c r="E18" s="78">
        <f t="shared" si="0"/>
        <v>0</v>
      </c>
      <c r="F18" s="78">
        <f>F19</f>
        <v>0</v>
      </c>
      <c r="G18" s="78"/>
      <c r="H18" s="78">
        <f t="shared" si="1"/>
        <v>0</v>
      </c>
      <c r="I18" s="78">
        <f>I19</f>
        <v>0</v>
      </c>
      <c r="J18" s="78">
        <f>J19</f>
        <v>0</v>
      </c>
      <c r="K18" s="78">
        <f t="shared" si="2"/>
        <v>0</v>
      </c>
      <c r="L18" s="78">
        <f>L19</f>
        <v>0</v>
      </c>
      <c r="M18" s="78">
        <f>M19</f>
        <v>0</v>
      </c>
      <c r="N18" s="78">
        <f>N19</f>
        <v>0</v>
      </c>
      <c r="O18" s="78">
        <f>O19</f>
        <v>0</v>
      </c>
      <c r="P18" s="78"/>
      <c r="Q18" s="78">
        <f>Q19</f>
        <v>0</v>
      </c>
      <c r="R18" s="78">
        <f t="shared" si="3"/>
        <v>14778</v>
      </c>
      <c r="S18" s="78">
        <f t="shared" si="4"/>
        <v>14778</v>
      </c>
    </row>
    <row r="19" spans="1:19" ht="13.5" customHeight="1">
      <c r="A19" s="65" t="s">
        <v>147</v>
      </c>
      <c r="B19" s="65" t="s">
        <v>148</v>
      </c>
      <c r="C19" s="66" t="s">
        <v>149</v>
      </c>
      <c r="D19" s="130">
        <v>14778</v>
      </c>
      <c r="E19" s="130">
        <f t="shared" si="0"/>
        <v>0</v>
      </c>
      <c r="F19" s="130">
        <v>0</v>
      </c>
      <c r="G19" s="130"/>
      <c r="H19" s="130">
        <f t="shared" si="1"/>
        <v>0</v>
      </c>
      <c r="I19" s="130">
        <v>0</v>
      </c>
      <c r="J19" s="130">
        <v>0</v>
      </c>
      <c r="K19" s="130">
        <f t="shared" si="2"/>
        <v>0</v>
      </c>
      <c r="L19" s="130">
        <v>0</v>
      </c>
      <c r="M19" s="130">
        <v>0</v>
      </c>
      <c r="N19" s="130">
        <v>0</v>
      </c>
      <c r="O19" s="130">
        <v>0</v>
      </c>
      <c r="P19" s="130"/>
      <c r="Q19" s="130">
        <v>0</v>
      </c>
      <c r="R19" s="130">
        <f t="shared" si="3"/>
        <v>14778</v>
      </c>
      <c r="S19" s="130">
        <f t="shared" si="4"/>
        <v>14778</v>
      </c>
    </row>
    <row r="20" spans="1:19" ht="13.5" customHeight="1">
      <c r="A20" s="70"/>
      <c r="B20" s="70"/>
      <c r="C20" s="71" t="s">
        <v>150</v>
      </c>
      <c r="D20" s="72">
        <f>D21</f>
        <v>343877</v>
      </c>
      <c r="E20" s="72">
        <f t="shared" si="0"/>
        <v>0</v>
      </c>
      <c r="F20" s="72">
        <f>F21</f>
        <v>0</v>
      </c>
      <c r="G20" s="72"/>
      <c r="H20" s="72">
        <f t="shared" si="1"/>
        <v>0</v>
      </c>
      <c r="I20" s="72">
        <f>I21</f>
        <v>0</v>
      </c>
      <c r="J20" s="72">
        <f>J21</f>
        <v>0</v>
      </c>
      <c r="K20" s="72">
        <f t="shared" si="2"/>
        <v>0</v>
      </c>
      <c r="L20" s="72">
        <f>L21</f>
        <v>0</v>
      </c>
      <c r="M20" s="72">
        <f>M21</f>
        <v>0</v>
      </c>
      <c r="N20" s="72">
        <f>N21</f>
        <v>0</v>
      </c>
      <c r="O20" s="72">
        <f>O21</f>
        <v>0</v>
      </c>
      <c r="P20" s="72"/>
      <c r="Q20" s="72">
        <f>Q21</f>
        <v>0</v>
      </c>
      <c r="R20" s="72">
        <f t="shared" si="3"/>
        <v>343877</v>
      </c>
      <c r="S20" s="72">
        <f t="shared" si="4"/>
        <v>343877</v>
      </c>
    </row>
    <row r="21" spans="1:19" ht="13.5" customHeight="1">
      <c r="A21" s="73"/>
      <c r="B21" s="73"/>
      <c r="C21" s="74"/>
      <c r="D21" s="75">
        <f>D22+D24</f>
        <v>343877</v>
      </c>
      <c r="E21" s="75">
        <f t="shared" si="0"/>
        <v>0</v>
      </c>
      <c r="F21" s="75">
        <f>F22+F24</f>
        <v>0</v>
      </c>
      <c r="G21" s="75"/>
      <c r="H21" s="75">
        <f t="shared" si="1"/>
        <v>0</v>
      </c>
      <c r="I21" s="75">
        <f>I22+I24</f>
        <v>0</v>
      </c>
      <c r="J21" s="75">
        <f>J22+J24</f>
        <v>0</v>
      </c>
      <c r="K21" s="75">
        <f t="shared" si="2"/>
        <v>0</v>
      </c>
      <c r="L21" s="75">
        <f>L22+L24</f>
        <v>0</v>
      </c>
      <c r="M21" s="75">
        <f>M22+M24</f>
        <v>0</v>
      </c>
      <c r="N21" s="75">
        <f>N22+N24</f>
        <v>0</v>
      </c>
      <c r="O21" s="75">
        <f>O22+O24</f>
        <v>0</v>
      </c>
      <c r="P21" s="75"/>
      <c r="Q21" s="75">
        <f>Q22+Q24</f>
        <v>0</v>
      </c>
      <c r="R21" s="75">
        <f t="shared" si="3"/>
        <v>343877</v>
      </c>
      <c r="S21" s="75">
        <f t="shared" si="4"/>
        <v>343877</v>
      </c>
    </row>
    <row r="22" spans="1:19" ht="13.5" customHeight="1">
      <c r="A22" s="76"/>
      <c r="B22" s="76"/>
      <c r="C22" s="77" t="s">
        <v>151</v>
      </c>
      <c r="D22" s="78">
        <f>D23</f>
        <v>177340</v>
      </c>
      <c r="E22" s="78">
        <f t="shared" si="0"/>
        <v>0</v>
      </c>
      <c r="F22" s="78">
        <f>F23</f>
        <v>0</v>
      </c>
      <c r="G22" s="78"/>
      <c r="H22" s="78">
        <f t="shared" si="1"/>
        <v>0</v>
      </c>
      <c r="I22" s="78">
        <f>I23</f>
        <v>0</v>
      </c>
      <c r="J22" s="78">
        <f>J23</f>
        <v>0</v>
      </c>
      <c r="K22" s="78">
        <f t="shared" si="2"/>
        <v>0</v>
      </c>
      <c r="L22" s="78">
        <f>L23</f>
        <v>0</v>
      </c>
      <c r="M22" s="78">
        <f>M23</f>
        <v>0</v>
      </c>
      <c r="N22" s="78">
        <f>N23</f>
        <v>0</v>
      </c>
      <c r="O22" s="78">
        <f>O23</f>
        <v>0</v>
      </c>
      <c r="P22" s="78"/>
      <c r="Q22" s="78">
        <f>Q23</f>
        <v>0</v>
      </c>
      <c r="R22" s="78">
        <f t="shared" si="3"/>
        <v>177340</v>
      </c>
      <c r="S22" s="78">
        <f t="shared" si="4"/>
        <v>177340</v>
      </c>
    </row>
    <row r="23" spans="1:19" ht="13.5" customHeight="1">
      <c r="A23" s="65" t="s">
        <v>152</v>
      </c>
      <c r="B23" s="65" t="s">
        <v>153</v>
      </c>
      <c r="C23" s="66" t="s">
        <v>154</v>
      </c>
      <c r="D23" s="130">
        <v>177340</v>
      </c>
      <c r="E23" s="130">
        <f t="shared" si="0"/>
        <v>0</v>
      </c>
      <c r="F23" s="130">
        <v>0</v>
      </c>
      <c r="G23" s="130"/>
      <c r="H23" s="130">
        <f t="shared" si="1"/>
        <v>0</v>
      </c>
      <c r="I23" s="130">
        <v>0</v>
      </c>
      <c r="J23" s="130">
        <v>0</v>
      </c>
      <c r="K23" s="130">
        <f t="shared" si="2"/>
        <v>0</v>
      </c>
      <c r="L23" s="130">
        <v>0</v>
      </c>
      <c r="M23" s="130">
        <v>0</v>
      </c>
      <c r="N23" s="130">
        <v>0</v>
      </c>
      <c r="O23" s="130">
        <v>0</v>
      </c>
      <c r="P23" s="130"/>
      <c r="Q23" s="130">
        <v>0</v>
      </c>
      <c r="R23" s="130">
        <f t="shared" si="3"/>
        <v>177340</v>
      </c>
      <c r="S23" s="130">
        <f t="shared" si="4"/>
        <v>177340</v>
      </c>
    </row>
    <row r="24" spans="1:19" ht="13.5" customHeight="1">
      <c r="A24" s="76"/>
      <c r="B24" s="76"/>
      <c r="C24" s="77" t="s">
        <v>155</v>
      </c>
      <c r="D24" s="78">
        <f>D25</f>
        <v>166537</v>
      </c>
      <c r="E24" s="78">
        <f t="shared" si="0"/>
        <v>0</v>
      </c>
      <c r="F24" s="78">
        <f>F25</f>
        <v>0</v>
      </c>
      <c r="G24" s="78"/>
      <c r="H24" s="78">
        <f t="shared" si="1"/>
        <v>0</v>
      </c>
      <c r="I24" s="78">
        <f>I25</f>
        <v>0</v>
      </c>
      <c r="J24" s="78">
        <f>J25</f>
        <v>0</v>
      </c>
      <c r="K24" s="78">
        <f t="shared" si="2"/>
        <v>0</v>
      </c>
      <c r="L24" s="78">
        <f>L25</f>
        <v>0</v>
      </c>
      <c r="M24" s="78">
        <f>M25</f>
        <v>0</v>
      </c>
      <c r="N24" s="78">
        <f>N25</f>
        <v>0</v>
      </c>
      <c r="O24" s="78">
        <f>O25</f>
        <v>0</v>
      </c>
      <c r="P24" s="78"/>
      <c r="Q24" s="78">
        <f>Q25</f>
        <v>0</v>
      </c>
      <c r="R24" s="78">
        <f t="shared" si="3"/>
        <v>166537</v>
      </c>
      <c r="S24" s="78">
        <f t="shared" si="4"/>
        <v>166537</v>
      </c>
    </row>
    <row r="25" spans="1:19" ht="13.5" customHeight="1">
      <c r="A25" s="65" t="s">
        <v>110</v>
      </c>
      <c r="B25" s="65" t="s">
        <v>156</v>
      </c>
      <c r="C25" s="66" t="s">
        <v>109</v>
      </c>
      <c r="D25" s="130">
        <v>166537</v>
      </c>
      <c r="E25" s="130">
        <f t="shared" si="0"/>
        <v>0</v>
      </c>
      <c r="F25" s="130">
        <v>0</v>
      </c>
      <c r="G25" s="130"/>
      <c r="H25" s="130">
        <f t="shared" si="1"/>
        <v>0</v>
      </c>
      <c r="I25" s="130">
        <v>0</v>
      </c>
      <c r="J25" s="130">
        <v>0</v>
      </c>
      <c r="K25" s="130">
        <f t="shared" si="2"/>
        <v>0</v>
      </c>
      <c r="L25" s="130">
        <v>0</v>
      </c>
      <c r="M25" s="130">
        <v>0</v>
      </c>
      <c r="N25" s="130">
        <v>0</v>
      </c>
      <c r="O25" s="130">
        <v>0</v>
      </c>
      <c r="P25" s="130"/>
      <c r="Q25" s="130">
        <v>0</v>
      </c>
      <c r="R25" s="130">
        <f t="shared" si="3"/>
        <v>166537</v>
      </c>
      <c r="S25" s="130">
        <f t="shared" si="4"/>
        <v>166537</v>
      </c>
    </row>
    <row r="26" spans="1:19" ht="13.5" customHeight="1">
      <c r="A26" s="70"/>
      <c r="B26" s="70"/>
      <c r="C26" s="71" t="s">
        <v>328</v>
      </c>
      <c r="D26" s="72">
        <f>D27</f>
        <v>16370504</v>
      </c>
      <c r="E26" s="72">
        <f t="shared" si="0"/>
        <v>105100</v>
      </c>
      <c r="F26" s="72">
        <f>F27</f>
        <v>53100</v>
      </c>
      <c r="G26" s="72">
        <f>G27</f>
        <v>52000</v>
      </c>
      <c r="H26" s="72">
        <f t="shared" si="1"/>
        <v>57015</v>
      </c>
      <c r="I26" s="72">
        <f>I27</f>
        <v>57015</v>
      </c>
      <c r="J26" s="72">
        <f>J27</f>
        <v>0</v>
      </c>
      <c r="K26" s="72">
        <f t="shared" si="2"/>
        <v>239152</v>
      </c>
      <c r="L26" s="72">
        <f>L27</f>
        <v>93655</v>
      </c>
      <c r="M26" s="72">
        <f>M27</f>
        <v>118478</v>
      </c>
      <c r="N26" s="72">
        <f>N27</f>
        <v>0</v>
      </c>
      <c r="O26" s="72">
        <f>O27</f>
        <v>27019</v>
      </c>
      <c r="P26" s="72"/>
      <c r="Q26" s="72">
        <f>Q27</f>
        <v>0</v>
      </c>
      <c r="R26" s="72">
        <f t="shared" si="3"/>
        <v>15969237</v>
      </c>
      <c r="S26" s="72">
        <f t="shared" si="4"/>
        <v>16265404</v>
      </c>
    </row>
    <row r="27" spans="1:19" ht="13.5" customHeight="1">
      <c r="A27" s="73"/>
      <c r="B27" s="73"/>
      <c r="C27" s="74"/>
      <c r="D27" s="75">
        <f>D28+D46+D48</f>
        <v>16370504</v>
      </c>
      <c r="E27" s="75">
        <f t="shared" si="0"/>
        <v>105100</v>
      </c>
      <c r="F27" s="75">
        <f>F28+F48</f>
        <v>53100</v>
      </c>
      <c r="G27" s="75">
        <f>G28+G48</f>
        <v>52000</v>
      </c>
      <c r="H27" s="75">
        <f t="shared" si="1"/>
        <v>57015</v>
      </c>
      <c r="I27" s="75">
        <f>I28+I48</f>
        <v>57015</v>
      </c>
      <c r="J27" s="75">
        <f>J28+J48</f>
        <v>0</v>
      </c>
      <c r="K27" s="75">
        <f t="shared" si="2"/>
        <v>239152</v>
      </c>
      <c r="L27" s="75">
        <f>L28+L48</f>
        <v>93655</v>
      </c>
      <c r="M27" s="75">
        <f>M28+M48</f>
        <v>118478</v>
      </c>
      <c r="N27" s="75">
        <f>N28+N48</f>
        <v>0</v>
      </c>
      <c r="O27" s="75">
        <f>O28+O48</f>
        <v>27019</v>
      </c>
      <c r="P27" s="75"/>
      <c r="Q27" s="75">
        <f>Q28+Q48</f>
        <v>0</v>
      </c>
      <c r="R27" s="75">
        <f t="shared" si="3"/>
        <v>15969237</v>
      </c>
      <c r="S27" s="75">
        <f t="shared" si="4"/>
        <v>16265404</v>
      </c>
    </row>
    <row r="28" spans="1:19" ht="13.5" customHeight="1">
      <c r="A28" s="76"/>
      <c r="B28" s="76"/>
      <c r="C28" s="77" t="s">
        <v>329</v>
      </c>
      <c r="D28" s="78">
        <f>SUM(D29:D45)</f>
        <v>5270504</v>
      </c>
      <c r="E28" s="78">
        <f t="shared" si="0"/>
        <v>105100</v>
      </c>
      <c r="F28" s="78">
        <f t="shared" ref="F28:Q28" si="6">SUM(F29:F45)</f>
        <v>53100</v>
      </c>
      <c r="G28" s="78">
        <f t="shared" si="6"/>
        <v>52000</v>
      </c>
      <c r="H28" s="78">
        <f t="shared" si="1"/>
        <v>57015</v>
      </c>
      <c r="I28" s="78">
        <f t="shared" si="6"/>
        <v>57015</v>
      </c>
      <c r="J28" s="78">
        <f t="shared" si="6"/>
        <v>0</v>
      </c>
      <c r="K28" s="78">
        <f t="shared" si="2"/>
        <v>239152</v>
      </c>
      <c r="L28" s="78">
        <f t="shared" si="6"/>
        <v>93655</v>
      </c>
      <c r="M28" s="78">
        <f t="shared" si="6"/>
        <v>118478</v>
      </c>
      <c r="N28" s="78">
        <f t="shared" si="6"/>
        <v>0</v>
      </c>
      <c r="O28" s="78">
        <f t="shared" si="6"/>
        <v>27019</v>
      </c>
      <c r="P28" s="78">
        <f t="shared" si="6"/>
        <v>0</v>
      </c>
      <c r="Q28" s="78">
        <f t="shared" si="6"/>
        <v>0</v>
      </c>
      <c r="R28" s="78">
        <f t="shared" si="3"/>
        <v>4869237</v>
      </c>
      <c r="S28" s="78">
        <f t="shared" si="4"/>
        <v>5165404</v>
      </c>
    </row>
    <row r="29" spans="1:19" ht="13.5" customHeight="1">
      <c r="A29" s="65" t="s">
        <v>275</v>
      </c>
      <c r="B29" s="65" t="s">
        <v>330</v>
      </c>
      <c r="C29" s="66" t="s">
        <v>331</v>
      </c>
      <c r="D29" s="130">
        <v>10500</v>
      </c>
      <c r="E29" s="130">
        <f t="shared" si="0"/>
        <v>0</v>
      </c>
      <c r="F29" s="130">
        <v>0</v>
      </c>
      <c r="G29" s="130"/>
      <c r="H29" s="130">
        <f t="shared" si="1"/>
        <v>0</v>
      </c>
      <c r="I29" s="130">
        <v>0</v>
      </c>
      <c r="J29" s="130">
        <v>0</v>
      </c>
      <c r="K29" s="130">
        <f t="shared" si="2"/>
        <v>0</v>
      </c>
      <c r="L29" s="130">
        <v>0</v>
      </c>
      <c r="M29" s="130">
        <v>0</v>
      </c>
      <c r="N29" s="130">
        <v>0</v>
      </c>
      <c r="O29" s="130">
        <v>0</v>
      </c>
      <c r="P29" s="130"/>
      <c r="Q29" s="130">
        <v>0</v>
      </c>
      <c r="R29" s="130">
        <f t="shared" si="3"/>
        <v>10500</v>
      </c>
      <c r="S29" s="130">
        <f t="shared" si="4"/>
        <v>10500</v>
      </c>
    </row>
    <row r="30" spans="1:19" ht="13.5" customHeight="1">
      <c r="A30" s="65" t="s">
        <v>131</v>
      </c>
      <c r="B30" s="65"/>
      <c r="C30" s="66" t="s">
        <v>331</v>
      </c>
      <c r="D30" s="130">
        <v>118478</v>
      </c>
      <c r="E30" s="130">
        <f t="shared" si="0"/>
        <v>0</v>
      </c>
      <c r="F30" s="130">
        <v>0</v>
      </c>
      <c r="G30" s="130"/>
      <c r="H30" s="130">
        <f t="shared" si="1"/>
        <v>0</v>
      </c>
      <c r="I30" s="130">
        <v>0</v>
      </c>
      <c r="J30" s="130">
        <v>0</v>
      </c>
      <c r="K30" s="130">
        <f t="shared" si="2"/>
        <v>118478</v>
      </c>
      <c r="L30" s="130">
        <v>0</v>
      </c>
      <c r="M30" s="130">
        <v>118478</v>
      </c>
      <c r="N30" s="130">
        <v>0</v>
      </c>
      <c r="O30" s="130">
        <v>0</v>
      </c>
      <c r="P30" s="130"/>
      <c r="Q30" s="130">
        <v>0</v>
      </c>
      <c r="R30" s="130">
        <f t="shared" si="3"/>
        <v>0</v>
      </c>
      <c r="S30" s="130">
        <f t="shared" si="4"/>
        <v>118478</v>
      </c>
    </row>
    <row r="31" spans="1:19" ht="13.5" customHeight="1">
      <c r="A31" s="65" t="s">
        <v>274</v>
      </c>
      <c r="B31" s="65"/>
      <c r="C31" s="66" t="s">
        <v>331</v>
      </c>
      <c r="D31" s="130">
        <v>600</v>
      </c>
      <c r="E31" s="130">
        <f t="shared" si="0"/>
        <v>0</v>
      </c>
      <c r="F31" s="130">
        <v>0</v>
      </c>
      <c r="G31" s="130"/>
      <c r="H31" s="130">
        <f t="shared" si="1"/>
        <v>0</v>
      </c>
      <c r="I31" s="130">
        <v>0</v>
      </c>
      <c r="J31" s="130">
        <v>0</v>
      </c>
      <c r="K31" s="130">
        <f t="shared" si="2"/>
        <v>0</v>
      </c>
      <c r="L31" s="130">
        <v>0</v>
      </c>
      <c r="M31" s="130">
        <v>0</v>
      </c>
      <c r="N31" s="130">
        <v>0</v>
      </c>
      <c r="O31" s="130">
        <v>0</v>
      </c>
      <c r="P31" s="130"/>
      <c r="Q31" s="130">
        <v>0</v>
      </c>
      <c r="R31" s="130">
        <f t="shared" si="3"/>
        <v>600</v>
      </c>
      <c r="S31" s="130">
        <f t="shared" si="4"/>
        <v>600</v>
      </c>
    </row>
    <row r="32" spans="1:19" ht="13.5" customHeight="1">
      <c r="A32" s="65" t="s">
        <v>276</v>
      </c>
      <c r="B32" s="65"/>
      <c r="C32" s="66" t="s">
        <v>331</v>
      </c>
      <c r="D32" s="130">
        <v>6720</v>
      </c>
      <c r="E32" s="130">
        <f t="shared" si="0"/>
        <v>0</v>
      </c>
      <c r="F32" s="130">
        <v>0</v>
      </c>
      <c r="G32" s="130"/>
      <c r="H32" s="130">
        <f t="shared" si="1"/>
        <v>0</v>
      </c>
      <c r="I32" s="130">
        <v>0</v>
      </c>
      <c r="J32" s="130">
        <v>0</v>
      </c>
      <c r="K32" s="130">
        <f t="shared" si="2"/>
        <v>0</v>
      </c>
      <c r="L32" s="130">
        <v>0</v>
      </c>
      <c r="M32" s="130">
        <v>0</v>
      </c>
      <c r="N32" s="130">
        <v>0</v>
      </c>
      <c r="O32" s="130">
        <v>0</v>
      </c>
      <c r="P32" s="130"/>
      <c r="Q32" s="130">
        <v>0</v>
      </c>
      <c r="R32" s="130">
        <f t="shared" si="3"/>
        <v>6720</v>
      </c>
      <c r="S32" s="130">
        <f t="shared" si="4"/>
        <v>6720</v>
      </c>
    </row>
    <row r="33" spans="1:19" ht="13.5" customHeight="1">
      <c r="A33" s="65" t="s">
        <v>72</v>
      </c>
      <c r="B33" s="65"/>
      <c r="C33" s="66" t="s">
        <v>331</v>
      </c>
      <c r="D33" s="130">
        <v>93655</v>
      </c>
      <c r="E33" s="130">
        <f t="shared" si="0"/>
        <v>0</v>
      </c>
      <c r="F33" s="130">
        <v>0</v>
      </c>
      <c r="G33" s="130"/>
      <c r="H33" s="130">
        <f t="shared" si="1"/>
        <v>0</v>
      </c>
      <c r="I33" s="130">
        <v>0</v>
      </c>
      <c r="J33" s="130">
        <v>0</v>
      </c>
      <c r="K33" s="130">
        <f t="shared" si="2"/>
        <v>93655</v>
      </c>
      <c r="L33" s="130">
        <v>93655</v>
      </c>
      <c r="M33" s="130">
        <v>0</v>
      </c>
      <c r="N33" s="130">
        <v>0</v>
      </c>
      <c r="O33" s="130">
        <v>0</v>
      </c>
      <c r="P33" s="130"/>
      <c r="Q33" s="130">
        <v>0</v>
      </c>
      <c r="R33" s="130">
        <f t="shared" si="3"/>
        <v>0</v>
      </c>
      <c r="S33" s="130">
        <f t="shared" si="4"/>
        <v>93655</v>
      </c>
    </row>
    <row r="34" spans="1:19" ht="13.5" customHeight="1">
      <c r="A34" s="65" t="s">
        <v>136</v>
      </c>
      <c r="B34" s="65"/>
      <c r="C34" s="66" t="s">
        <v>331</v>
      </c>
      <c r="D34" s="130">
        <v>703000</v>
      </c>
      <c r="E34" s="130">
        <f t="shared" si="0"/>
        <v>105100</v>
      </c>
      <c r="F34" s="130">
        <v>53100</v>
      </c>
      <c r="G34" s="130">
        <v>52000</v>
      </c>
      <c r="H34" s="130">
        <f t="shared" si="1"/>
        <v>0</v>
      </c>
      <c r="I34" s="130">
        <v>0</v>
      </c>
      <c r="J34" s="130">
        <v>0</v>
      </c>
      <c r="K34" s="130">
        <f t="shared" si="2"/>
        <v>0</v>
      </c>
      <c r="L34" s="130">
        <v>0</v>
      </c>
      <c r="M34" s="130">
        <v>0</v>
      </c>
      <c r="N34" s="130">
        <v>0</v>
      </c>
      <c r="O34" s="130">
        <v>0</v>
      </c>
      <c r="P34" s="130"/>
      <c r="Q34" s="130">
        <v>0</v>
      </c>
      <c r="R34" s="130">
        <f t="shared" si="3"/>
        <v>597900</v>
      </c>
      <c r="S34" s="130">
        <f t="shared" si="4"/>
        <v>597900</v>
      </c>
    </row>
    <row r="35" spans="1:19" ht="13.5" customHeight="1">
      <c r="A35" s="65" t="s">
        <v>279</v>
      </c>
      <c r="B35" s="65"/>
      <c r="C35" s="66" t="s">
        <v>331</v>
      </c>
      <c r="D35" s="130">
        <v>2040</v>
      </c>
      <c r="E35" s="130">
        <f t="shared" si="0"/>
        <v>0</v>
      </c>
      <c r="F35" s="130">
        <v>0</v>
      </c>
      <c r="G35" s="130"/>
      <c r="H35" s="130">
        <f t="shared" si="1"/>
        <v>0</v>
      </c>
      <c r="I35" s="130">
        <v>0</v>
      </c>
      <c r="J35" s="130">
        <v>0</v>
      </c>
      <c r="K35" s="130">
        <f t="shared" si="2"/>
        <v>0</v>
      </c>
      <c r="L35" s="130">
        <v>0</v>
      </c>
      <c r="M35" s="130">
        <v>0</v>
      </c>
      <c r="N35" s="130">
        <v>0</v>
      </c>
      <c r="O35" s="130">
        <v>0</v>
      </c>
      <c r="P35" s="130"/>
      <c r="Q35" s="130">
        <v>0</v>
      </c>
      <c r="R35" s="130">
        <f t="shared" si="3"/>
        <v>2040</v>
      </c>
      <c r="S35" s="130">
        <f t="shared" si="4"/>
        <v>2040</v>
      </c>
    </row>
    <row r="36" spans="1:19" ht="13.5" customHeight="1">
      <c r="A36" s="65" t="s">
        <v>133</v>
      </c>
      <c r="B36" s="65"/>
      <c r="C36" s="66" t="s">
        <v>331</v>
      </c>
      <c r="D36" s="130">
        <v>274200</v>
      </c>
      <c r="E36" s="130">
        <f t="shared" si="0"/>
        <v>0</v>
      </c>
      <c r="F36" s="130">
        <v>0</v>
      </c>
      <c r="G36" s="130"/>
      <c r="H36" s="130">
        <f t="shared" si="1"/>
        <v>0</v>
      </c>
      <c r="I36" s="130">
        <v>0</v>
      </c>
      <c r="J36" s="130">
        <v>0</v>
      </c>
      <c r="K36" s="130">
        <f t="shared" si="2"/>
        <v>0</v>
      </c>
      <c r="L36" s="130">
        <v>0</v>
      </c>
      <c r="M36" s="130">
        <v>0</v>
      </c>
      <c r="N36" s="130">
        <v>0</v>
      </c>
      <c r="O36" s="130">
        <v>0</v>
      </c>
      <c r="P36" s="130"/>
      <c r="Q36" s="130">
        <v>0</v>
      </c>
      <c r="R36" s="130">
        <f t="shared" si="3"/>
        <v>274200</v>
      </c>
      <c r="S36" s="130">
        <f t="shared" si="4"/>
        <v>274200</v>
      </c>
    </row>
    <row r="37" spans="1:19" ht="13.5" customHeight="1">
      <c r="A37" s="65" t="s">
        <v>278</v>
      </c>
      <c r="B37" s="65"/>
      <c r="C37" s="66" t="s">
        <v>331</v>
      </c>
      <c r="D37" s="130">
        <v>5280</v>
      </c>
      <c r="E37" s="130">
        <f t="shared" si="0"/>
        <v>0</v>
      </c>
      <c r="F37" s="130">
        <v>0</v>
      </c>
      <c r="G37" s="130"/>
      <c r="H37" s="130">
        <f t="shared" si="1"/>
        <v>0</v>
      </c>
      <c r="I37" s="130">
        <v>0</v>
      </c>
      <c r="J37" s="130">
        <v>0</v>
      </c>
      <c r="K37" s="130">
        <f t="shared" si="2"/>
        <v>0</v>
      </c>
      <c r="L37" s="130">
        <v>0</v>
      </c>
      <c r="M37" s="130">
        <v>0</v>
      </c>
      <c r="N37" s="130">
        <v>0</v>
      </c>
      <c r="O37" s="130">
        <v>0</v>
      </c>
      <c r="P37" s="130"/>
      <c r="Q37" s="130">
        <v>0</v>
      </c>
      <c r="R37" s="130">
        <f t="shared" si="3"/>
        <v>5280</v>
      </c>
      <c r="S37" s="130">
        <f t="shared" si="4"/>
        <v>5280</v>
      </c>
    </row>
    <row r="38" spans="1:19" ht="13.5" customHeight="1">
      <c r="A38" s="65" t="s">
        <v>277</v>
      </c>
      <c r="B38" s="65"/>
      <c r="C38" s="66" t="s">
        <v>331</v>
      </c>
      <c r="D38" s="130">
        <v>5520</v>
      </c>
      <c r="E38" s="130">
        <f t="shared" si="0"/>
        <v>0</v>
      </c>
      <c r="F38" s="130">
        <v>0</v>
      </c>
      <c r="G38" s="130"/>
      <c r="H38" s="130">
        <f t="shared" si="1"/>
        <v>0</v>
      </c>
      <c r="I38" s="130">
        <v>0</v>
      </c>
      <c r="J38" s="130">
        <v>0</v>
      </c>
      <c r="K38" s="130">
        <f t="shared" si="2"/>
        <v>0</v>
      </c>
      <c r="L38" s="130">
        <v>0</v>
      </c>
      <c r="M38" s="130">
        <v>0</v>
      </c>
      <c r="N38" s="130">
        <v>0</v>
      </c>
      <c r="O38" s="130">
        <v>0</v>
      </c>
      <c r="P38" s="130"/>
      <c r="Q38" s="130">
        <v>0</v>
      </c>
      <c r="R38" s="130">
        <f t="shared" si="3"/>
        <v>5520</v>
      </c>
      <c r="S38" s="130">
        <f t="shared" si="4"/>
        <v>5520</v>
      </c>
    </row>
    <row r="39" spans="1:19" ht="13.5" customHeight="1">
      <c r="A39" s="65" t="s">
        <v>132</v>
      </c>
      <c r="B39" s="65"/>
      <c r="C39" s="66" t="s">
        <v>331</v>
      </c>
      <c r="D39" s="130">
        <v>1893977</v>
      </c>
      <c r="E39" s="130">
        <f t="shared" si="0"/>
        <v>0</v>
      </c>
      <c r="F39" s="130">
        <v>0</v>
      </c>
      <c r="G39" s="130"/>
      <c r="H39" s="130">
        <f t="shared" si="1"/>
        <v>0</v>
      </c>
      <c r="I39" s="130">
        <v>0</v>
      </c>
      <c r="J39" s="130">
        <v>0</v>
      </c>
      <c r="K39" s="130">
        <f t="shared" si="2"/>
        <v>0</v>
      </c>
      <c r="L39" s="130">
        <v>0</v>
      </c>
      <c r="M39" s="130">
        <v>0</v>
      </c>
      <c r="N39" s="130">
        <v>0</v>
      </c>
      <c r="O39" s="130">
        <v>0</v>
      </c>
      <c r="P39" s="130"/>
      <c r="Q39" s="130">
        <v>0</v>
      </c>
      <c r="R39" s="130">
        <f t="shared" si="3"/>
        <v>1893977</v>
      </c>
      <c r="S39" s="130">
        <f t="shared" si="4"/>
        <v>1893977</v>
      </c>
    </row>
    <row r="40" spans="1:19" ht="13.5" customHeight="1">
      <c r="A40" s="65" t="s">
        <v>296</v>
      </c>
      <c r="B40" s="65"/>
      <c r="C40" s="66" t="s">
        <v>331</v>
      </c>
      <c r="D40" s="130">
        <v>181800</v>
      </c>
      <c r="E40" s="130">
        <f t="shared" si="0"/>
        <v>0</v>
      </c>
      <c r="F40" s="130">
        <v>0</v>
      </c>
      <c r="G40" s="130"/>
      <c r="H40" s="130">
        <f t="shared" si="1"/>
        <v>0</v>
      </c>
      <c r="I40" s="130">
        <v>0</v>
      </c>
      <c r="J40" s="130">
        <v>0</v>
      </c>
      <c r="K40" s="130">
        <f t="shared" si="2"/>
        <v>0</v>
      </c>
      <c r="L40" s="130">
        <v>0</v>
      </c>
      <c r="M40" s="130">
        <v>0</v>
      </c>
      <c r="N40" s="130">
        <v>0</v>
      </c>
      <c r="O40" s="130">
        <v>0</v>
      </c>
      <c r="P40" s="130"/>
      <c r="Q40" s="130">
        <v>0</v>
      </c>
      <c r="R40" s="130">
        <f t="shared" si="3"/>
        <v>181800</v>
      </c>
      <c r="S40" s="130">
        <f t="shared" si="4"/>
        <v>181800</v>
      </c>
    </row>
    <row r="41" spans="1:19" ht="13.5" customHeight="1">
      <c r="A41" s="65" t="s">
        <v>280</v>
      </c>
      <c r="B41" s="65"/>
      <c r="C41" s="66" t="s">
        <v>331</v>
      </c>
      <c r="D41" s="130">
        <v>27019</v>
      </c>
      <c r="E41" s="130">
        <f t="shared" si="0"/>
        <v>0</v>
      </c>
      <c r="F41" s="130">
        <v>0</v>
      </c>
      <c r="G41" s="130"/>
      <c r="H41" s="130">
        <f t="shared" si="1"/>
        <v>0</v>
      </c>
      <c r="I41" s="130">
        <v>0</v>
      </c>
      <c r="J41" s="130">
        <v>0</v>
      </c>
      <c r="K41" s="130">
        <f t="shared" si="2"/>
        <v>27019</v>
      </c>
      <c r="L41" s="130">
        <v>0</v>
      </c>
      <c r="M41" s="130">
        <v>0</v>
      </c>
      <c r="N41" s="130">
        <v>0</v>
      </c>
      <c r="O41" s="130">
        <v>27019</v>
      </c>
      <c r="P41" s="130"/>
      <c r="Q41" s="130">
        <v>0</v>
      </c>
      <c r="R41" s="130">
        <f t="shared" si="3"/>
        <v>0</v>
      </c>
      <c r="S41" s="130">
        <f t="shared" si="4"/>
        <v>27019</v>
      </c>
    </row>
    <row r="42" spans="1:19" ht="13.5" customHeight="1">
      <c r="A42" s="65" t="s">
        <v>70</v>
      </c>
      <c r="B42" s="65"/>
      <c r="C42" s="66" t="s">
        <v>331</v>
      </c>
      <c r="D42" s="130">
        <v>57015</v>
      </c>
      <c r="E42" s="130">
        <f t="shared" si="0"/>
        <v>0</v>
      </c>
      <c r="F42" s="130">
        <v>0</v>
      </c>
      <c r="G42" s="130"/>
      <c r="H42" s="130">
        <f t="shared" si="1"/>
        <v>57015</v>
      </c>
      <c r="I42" s="130">
        <v>57015</v>
      </c>
      <c r="J42" s="130">
        <v>0</v>
      </c>
      <c r="K42" s="130">
        <f t="shared" si="2"/>
        <v>0</v>
      </c>
      <c r="L42" s="130">
        <v>0</v>
      </c>
      <c r="M42" s="130">
        <v>0</v>
      </c>
      <c r="N42" s="130">
        <v>0</v>
      </c>
      <c r="O42" s="130">
        <v>0</v>
      </c>
      <c r="P42" s="130"/>
      <c r="Q42" s="130">
        <v>0</v>
      </c>
      <c r="R42" s="130">
        <f t="shared" si="3"/>
        <v>0</v>
      </c>
      <c r="S42" s="130">
        <f t="shared" si="4"/>
        <v>57015</v>
      </c>
    </row>
    <row r="43" spans="1:19" ht="13.5" customHeight="1">
      <c r="A43" s="65" t="s">
        <v>135</v>
      </c>
      <c r="B43" s="65"/>
      <c r="C43" s="66" t="s">
        <v>331</v>
      </c>
      <c r="D43" s="130">
        <v>41404</v>
      </c>
      <c r="E43" s="130">
        <f t="shared" si="0"/>
        <v>0</v>
      </c>
      <c r="F43" s="130">
        <v>0</v>
      </c>
      <c r="G43" s="130"/>
      <c r="H43" s="130">
        <f t="shared" si="1"/>
        <v>0</v>
      </c>
      <c r="I43" s="130">
        <v>0</v>
      </c>
      <c r="J43" s="130">
        <v>0</v>
      </c>
      <c r="K43" s="130">
        <f t="shared" si="2"/>
        <v>0</v>
      </c>
      <c r="L43" s="130">
        <v>0</v>
      </c>
      <c r="M43" s="130">
        <v>0</v>
      </c>
      <c r="N43" s="130">
        <v>0</v>
      </c>
      <c r="O43" s="130">
        <v>0</v>
      </c>
      <c r="P43" s="130"/>
      <c r="Q43" s="130">
        <v>0</v>
      </c>
      <c r="R43" s="130">
        <f t="shared" si="3"/>
        <v>41404</v>
      </c>
      <c r="S43" s="130">
        <f t="shared" si="4"/>
        <v>41404</v>
      </c>
    </row>
    <row r="44" spans="1:19" ht="13.5" customHeight="1">
      <c r="A44" s="65" t="s">
        <v>134</v>
      </c>
      <c r="B44" s="65"/>
      <c r="C44" s="66" t="s">
        <v>331</v>
      </c>
      <c r="D44" s="130">
        <v>1421736</v>
      </c>
      <c r="E44" s="130">
        <f t="shared" si="0"/>
        <v>0</v>
      </c>
      <c r="F44" s="130">
        <v>0</v>
      </c>
      <c r="G44" s="130"/>
      <c r="H44" s="130">
        <f t="shared" si="1"/>
        <v>0</v>
      </c>
      <c r="I44" s="130">
        <v>0</v>
      </c>
      <c r="J44" s="130">
        <v>0</v>
      </c>
      <c r="K44" s="130">
        <f t="shared" si="2"/>
        <v>0</v>
      </c>
      <c r="L44" s="130">
        <v>0</v>
      </c>
      <c r="M44" s="130">
        <v>0</v>
      </c>
      <c r="N44" s="130">
        <v>0</v>
      </c>
      <c r="O44" s="130">
        <v>0</v>
      </c>
      <c r="P44" s="130"/>
      <c r="Q44" s="130">
        <v>0</v>
      </c>
      <c r="R44" s="130">
        <f t="shared" si="3"/>
        <v>1421736</v>
      </c>
      <c r="S44" s="130">
        <f t="shared" si="4"/>
        <v>1421736</v>
      </c>
    </row>
    <row r="45" spans="1:19" s="124" customFormat="1" ht="13.5" customHeight="1">
      <c r="A45" s="65" t="s">
        <v>334</v>
      </c>
      <c r="B45" s="65"/>
      <c r="C45" s="66" t="s">
        <v>331</v>
      </c>
      <c r="D45" s="130">
        <v>427560</v>
      </c>
      <c r="E45" s="130">
        <f t="shared" si="0"/>
        <v>0</v>
      </c>
      <c r="F45" s="130"/>
      <c r="G45" s="130"/>
      <c r="H45" s="130">
        <f t="shared" si="1"/>
        <v>0</v>
      </c>
      <c r="I45" s="130"/>
      <c r="J45" s="130"/>
      <c r="K45" s="130">
        <f t="shared" si="2"/>
        <v>0</v>
      </c>
      <c r="L45" s="130"/>
      <c r="M45" s="130"/>
      <c r="N45" s="130"/>
      <c r="O45" s="130"/>
      <c r="P45" s="130"/>
      <c r="Q45" s="130"/>
      <c r="R45" s="130">
        <f t="shared" si="3"/>
        <v>427560</v>
      </c>
      <c r="S45" s="130">
        <f t="shared" si="4"/>
        <v>427560</v>
      </c>
    </row>
    <row r="46" spans="1:19" s="124" customFormat="1" ht="13.5" customHeight="1">
      <c r="A46" s="76"/>
      <c r="B46" s="76"/>
      <c r="C46" s="77" t="s">
        <v>344</v>
      </c>
      <c r="D46" s="78">
        <f>D47</f>
        <v>10000000</v>
      </c>
      <c r="E46" s="78">
        <f t="shared" ref="E46:E47" si="7">F46+G46</f>
        <v>0</v>
      </c>
      <c r="F46" s="78">
        <f t="shared" ref="F46:G46" si="8">SUM(F47:F63)</f>
        <v>0</v>
      </c>
      <c r="G46" s="78">
        <f t="shared" si="8"/>
        <v>0</v>
      </c>
      <c r="H46" s="78">
        <f t="shared" ref="H46:H47" si="9">I46+J46</f>
        <v>0</v>
      </c>
      <c r="I46" s="78">
        <f t="shared" ref="I46:J46" si="10">SUM(I47:I63)</f>
        <v>0</v>
      </c>
      <c r="J46" s="78">
        <f t="shared" si="10"/>
        <v>0</v>
      </c>
      <c r="K46" s="78">
        <f t="shared" ref="K46:K47" si="11">L46+M46+N46+O46+P46+Q46</f>
        <v>0</v>
      </c>
      <c r="L46" s="78">
        <f t="shared" ref="L46:Q46" si="12">SUM(L47:L63)</f>
        <v>0</v>
      </c>
      <c r="M46" s="78">
        <f t="shared" si="12"/>
        <v>0</v>
      </c>
      <c r="N46" s="78">
        <f t="shared" si="12"/>
        <v>0</v>
      </c>
      <c r="O46" s="78">
        <f t="shared" si="12"/>
        <v>0</v>
      </c>
      <c r="P46" s="78">
        <f t="shared" si="12"/>
        <v>0</v>
      </c>
      <c r="Q46" s="78">
        <f t="shared" si="12"/>
        <v>0</v>
      </c>
      <c r="R46" s="78">
        <f t="shared" ref="R46:R47" si="13">D46-E46-H46-K46</f>
        <v>10000000</v>
      </c>
      <c r="S46" s="78">
        <f t="shared" ref="S46:S47" si="14">D46-E46</f>
        <v>10000000</v>
      </c>
    </row>
    <row r="47" spans="1:19" s="124" customFormat="1" ht="13.5" customHeight="1">
      <c r="A47" s="65" t="s">
        <v>342</v>
      </c>
      <c r="B47" s="65" t="s">
        <v>341</v>
      </c>
      <c r="C47" s="66" t="s">
        <v>343</v>
      </c>
      <c r="D47" s="130">
        <v>10000000</v>
      </c>
      <c r="E47" s="130">
        <f t="shared" si="7"/>
        <v>0</v>
      </c>
      <c r="F47" s="130">
        <v>0</v>
      </c>
      <c r="G47" s="130"/>
      <c r="H47" s="130">
        <f t="shared" si="9"/>
        <v>0</v>
      </c>
      <c r="I47" s="130">
        <v>0</v>
      </c>
      <c r="J47" s="130">
        <v>0</v>
      </c>
      <c r="K47" s="130">
        <f t="shared" si="11"/>
        <v>0</v>
      </c>
      <c r="L47" s="130">
        <v>0</v>
      </c>
      <c r="M47" s="130">
        <v>0</v>
      </c>
      <c r="N47" s="130">
        <v>0</v>
      </c>
      <c r="O47" s="130">
        <v>0</v>
      </c>
      <c r="P47" s="130"/>
      <c r="Q47" s="130">
        <v>0</v>
      </c>
      <c r="R47" s="130">
        <f t="shared" si="13"/>
        <v>10000000</v>
      </c>
      <c r="S47" s="130">
        <f t="shared" si="14"/>
        <v>10000000</v>
      </c>
    </row>
    <row r="48" spans="1:19" ht="13.5" customHeight="1">
      <c r="A48" s="76"/>
      <c r="B48" s="76"/>
      <c r="C48" s="77" t="s">
        <v>332</v>
      </c>
      <c r="D48" s="78">
        <f>SUM(D49:D56)</f>
        <v>1100000</v>
      </c>
      <c r="E48" s="78">
        <f t="shared" si="0"/>
        <v>0</v>
      </c>
      <c r="F48" s="78">
        <f>SUM(F49:F56)</f>
        <v>0</v>
      </c>
      <c r="G48" s="78"/>
      <c r="H48" s="78">
        <f t="shared" si="1"/>
        <v>0</v>
      </c>
      <c r="I48" s="78">
        <f>SUM(I49:I56)</f>
        <v>0</v>
      </c>
      <c r="J48" s="78">
        <f>SUM(J49:J56)</f>
        <v>0</v>
      </c>
      <c r="K48" s="78">
        <f t="shared" si="2"/>
        <v>0</v>
      </c>
      <c r="L48" s="78">
        <f>SUM(L49:L56)</f>
        <v>0</v>
      </c>
      <c r="M48" s="78">
        <f>SUM(M49:M56)</f>
        <v>0</v>
      </c>
      <c r="N48" s="78">
        <f>SUM(N49:N56)</f>
        <v>0</v>
      </c>
      <c r="O48" s="78">
        <f>SUM(O49:O56)</f>
        <v>0</v>
      </c>
      <c r="P48" s="78"/>
      <c r="Q48" s="78">
        <f>SUM(Q49:Q56)</f>
        <v>0</v>
      </c>
      <c r="R48" s="78">
        <f t="shared" si="3"/>
        <v>1100000</v>
      </c>
      <c r="S48" s="78">
        <f t="shared" si="4"/>
        <v>1100000</v>
      </c>
    </row>
    <row r="49" spans="1:19" ht="13.5" customHeight="1">
      <c r="A49" s="65" t="s">
        <v>323</v>
      </c>
      <c r="B49" s="65" t="s">
        <v>333</v>
      </c>
      <c r="C49" s="66" t="s">
        <v>319</v>
      </c>
      <c r="D49" s="130">
        <v>100000</v>
      </c>
      <c r="E49" s="130">
        <f t="shared" si="0"/>
        <v>0</v>
      </c>
      <c r="F49" s="130">
        <v>0</v>
      </c>
      <c r="G49" s="130"/>
      <c r="H49" s="130">
        <f t="shared" si="1"/>
        <v>0</v>
      </c>
      <c r="I49" s="130">
        <v>0</v>
      </c>
      <c r="J49" s="130">
        <v>0</v>
      </c>
      <c r="K49" s="130">
        <f t="shared" si="2"/>
        <v>0</v>
      </c>
      <c r="L49" s="130">
        <v>0</v>
      </c>
      <c r="M49" s="130">
        <v>0</v>
      </c>
      <c r="N49" s="130">
        <v>0</v>
      </c>
      <c r="O49" s="130">
        <v>0</v>
      </c>
      <c r="P49" s="130"/>
      <c r="Q49" s="130">
        <v>0</v>
      </c>
      <c r="R49" s="130">
        <f t="shared" si="3"/>
        <v>100000</v>
      </c>
      <c r="S49" s="130">
        <f t="shared" si="4"/>
        <v>100000</v>
      </c>
    </row>
    <row r="50" spans="1:19" ht="13.5" customHeight="1">
      <c r="A50" s="65" t="s">
        <v>326</v>
      </c>
      <c r="B50" s="65"/>
      <c r="C50" s="66" t="s">
        <v>319</v>
      </c>
      <c r="D50" s="130">
        <v>200000</v>
      </c>
      <c r="E50" s="130">
        <f t="shared" si="0"/>
        <v>0</v>
      </c>
      <c r="F50" s="130">
        <v>0</v>
      </c>
      <c r="G50" s="130"/>
      <c r="H50" s="130">
        <f t="shared" si="1"/>
        <v>0</v>
      </c>
      <c r="I50" s="130">
        <v>0</v>
      </c>
      <c r="J50" s="130">
        <v>0</v>
      </c>
      <c r="K50" s="130">
        <f t="shared" si="2"/>
        <v>0</v>
      </c>
      <c r="L50" s="130">
        <v>0</v>
      </c>
      <c r="M50" s="130">
        <v>0</v>
      </c>
      <c r="N50" s="130">
        <v>0</v>
      </c>
      <c r="O50" s="130">
        <v>0</v>
      </c>
      <c r="P50" s="130"/>
      <c r="Q50" s="130">
        <v>0</v>
      </c>
      <c r="R50" s="130">
        <f t="shared" si="3"/>
        <v>200000</v>
      </c>
      <c r="S50" s="130">
        <f t="shared" si="4"/>
        <v>200000</v>
      </c>
    </row>
    <row r="51" spans="1:19" ht="13.5" customHeight="1">
      <c r="A51" s="65" t="s">
        <v>322</v>
      </c>
      <c r="B51" s="65"/>
      <c r="C51" s="66" t="s">
        <v>319</v>
      </c>
      <c r="D51" s="130">
        <v>150000</v>
      </c>
      <c r="E51" s="130">
        <f t="shared" si="0"/>
        <v>0</v>
      </c>
      <c r="F51" s="130">
        <v>0</v>
      </c>
      <c r="G51" s="130"/>
      <c r="H51" s="130">
        <f t="shared" si="1"/>
        <v>0</v>
      </c>
      <c r="I51" s="130">
        <v>0</v>
      </c>
      <c r="J51" s="130">
        <v>0</v>
      </c>
      <c r="K51" s="130">
        <f t="shared" si="2"/>
        <v>0</v>
      </c>
      <c r="L51" s="130">
        <v>0</v>
      </c>
      <c r="M51" s="130">
        <v>0</v>
      </c>
      <c r="N51" s="130">
        <v>0</v>
      </c>
      <c r="O51" s="130">
        <v>0</v>
      </c>
      <c r="P51" s="130"/>
      <c r="Q51" s="130">
        <v>0</v>
      </c>
      <c r="R51" s="130">
        <f t="shared" si="3"/>
        <v>150000</v>
      </c>
      <c r="S51" s="130">
        <f t="shared" si="4"/>
        <v>150000</v>
      </c>
    </row>
    <row r="52" spans="1:19" ht="13.5" customHeight="1">
      <c r="A52" s="65" t="s">
        <v>321</v>
      </c>
      <c r="B52" s="65"/>
      <c r="C52" s="66" t="s">
        <v>319</v>
      </c>
      <c r="D52" s="130">
        <v>200000</v>
      </c>
      <c r="E52" s="130">
        <f t="shared" si="0"/>
        <v>0</v>
      </c>
      <c r="F52" s="130">
        <v>0</v>
      </c>
      <c r="G52" s="130"/>
      <c r="H52" s="130">
        <f t="shared" si="1"/>
        <v>0</v>
      </c>
      <c r="I52" s="130">
        <v>0</v>
      </c>
      <c r="J52" s="130">
        <v>0</v>
      </c>
      <c r="K52" s="130">
        <f t="shared" si="2"/>
        <v>0</v>
      </c>
      <c r="L52" s="130">
        <v>0</v>
      </c>
      <c r="M52" s="130">
        <v>0</v>
      </c>
      <c r="N52" s="130">
        <v>0</v>
      </c>
      <c r="O52" s="130">
        <v>0</v>
      </c>
      <c r="P52" s="130"/>
      <c r="Q52" s="130">
        <v>0</v>
      </c>
      <c r="R52" s="130">
        <f t="shared" si="3"/>
        <v>200000</v>
      </c>
      <c r="S52" s="130">
        <f t="shared" si="4"/>
        <v>200000</v>
      </c>
    </row>
    <row r="53" spans="1:19" ht="13.5" customHeight="1">
      <c r="A53" s="65" t="s">
        <v>325</v>
      </c>
      <c r="B53" s="65"/>
      <c r="C53" s="66" t="s">
        <v>319</v>
      </c>
      <c r="D53" s="130">
        <v>50000</v>
      </c>
      <c r="E53" s="130">
        <f t="shared" si="0"/>
        <v>0</v>
      </c>
      <c r="F53" s="130">
        <v>0</v>
      </c>
      <c r="G53" s="130"/>
      <c r="H53" s="130">
        <f t="shared" si="1"/>
        <v>0</v>
      </c>
      <c r="I53" s="130">
        <v>0</v>
      </c>
      <c r="J53" s="130">
        <v>0</v>
      </c>
      <c r="K53" s="130">
        <f t="shared" si="2"/>
        <v>0</v>
      </c>
      <c r="L53" s="130">
        <v>0</v>
      </c>
      <c r="M53" s="130">
        <v>0</v>
      </c>
      <c r="N53" s="130">
        <v>0</v>
      </c>
      <c r="O53" s="130">
        <v>0</v>
      </c>
      <c r="P53" s="130"/>
      <c r="Q53" s="130">
        <v>0</v>
      </c>
      <c r="R53" s="130">
        <f t="shared" si="3"/>
        <v>50000</v>
      </c>
      <c r="S53" s="130">
        <f t="shared" si="4"/>
        <v>50000</v>
      </c>
    </row>
    <row r="54" spans="1:19" ht="13.5" customHeight="1">
      <c r="A54" s="65" t="s">
        <v>324</v>
      </c>
      <c r="B54" s="65"/>
      <c r="C54" s="66" t="s">
        <v>319</v>
      </c>
      <c r="D54" s="130">
        <v>100000</v>
      </c>
      <c r="E54" s="130">
        <f t="shared" si="0"/>
        <v>0</v>
      </c>
      <c r="F54" s="130">
        <v>0</v>
      </c>
      <c r="G54" s="130"/>
      <c r="H54" s="130">
        <f t="shared" si="1"/>
        <v>0</v>
      </c>
      <c r="I54" s="130">
        <v>0</v>
      </c>
      <c r="J54" s="130">
        <v>0</v>
      </c>
      <c r="K54" s="130">
        <f t="shared" si="2"/>
        <v>0</v>
      </c>
      <c r="L54" s="130">
        <v>0</v>
      </c>
      <c r="M54" s="130">
        <v>0</v>
      </c>
      <c r="N54" s="130">
        <v>0</v>
      </c>
      <c r="O54" s="130">
        <v>0</v>
      </c>
      <c r="P54" s="130"/>
      <c r="Q54" s="130">
        <v>0</v>
      </c>
      <c r="R54" s="130">
        <f t="shared" si="3"/>
        <v>100000</v>
      </c>
      <c r="S54" s="130">
        <f t="shared" si="4"/>
        <v>100000</v>
      </c>
    </row>
    <row r="55" spans="1:19" ht="13.5" customHeight="1">
      <c r="A55" s="65" t="s">
        <v>327</v>
      </c>
      <c r="B55" s="65"/>
      <c r="C55" s="66" t="s">
        <v>319</v>
      </c>
      <c r="D55" s="130">
        <v>200000</v>
      </c>
      <c r="E55" s="130">
        <f t="shared" si="0"/>
        <v>0</v>
      </c>
      <c r="F55" s="130">
        <v>0</v>
      </c>
      <c r="G55" s="130"/>
      <c r="H55" s="130">
        <f t="shared" si="1"/>
        <v>0</v>
      </c>
      <c r="I55" s="130">
        <v>0</v>
      </c>
      <c r="J55" s="130">
        <v>0</v>
      </c>
      <c r="K55" s="130">
        <f t="shared" si="2"/>
        <v>0</v>
      </c>
      <c r="L55" s="130">
        <v>0</v>
      </c>
      <c r="M55" s="130">
        <v>0</v>
      </c>
      <c r="N55" s="130">
        <v>0</v>
      </c>
      <c r="O55" s="130">
        <v>0</v>
      </c>
      <c r="P55" s="130"/>
      <c r="Q55" s="130">
        <v>0</v>
      </c>
      <c r="R55" s="130">
        <f t="shared" si="3"/>
        <v>200000</v>
      </c>
      <c r="S55" s="130">
        <f t="shared" si="4"/>
        <v>200000</v>
      </c>
    </row>
    <row r="56" spans="1:19" ht="13.5" customHeight="1">
      <c r="A56" s="65" t="s">
        <v>320</v>
      </c>
      <c r="B56" s="65"/>
      <c r="C56" s="66" t="s">
        <v>319</v>
      </c>
      <c r="D56" s="130">
        <v>100000</v>
      </c>
      <c r="E56" s="130">
        <f t="shared" si="0"/>
        <v>0</v>
      </c>
      <c r="F56" s="130">
        <v>0</v>
      </c>
      <c r="G56" s="130"/>
      <c r="H56" s="130">
        <f t="shared" si="1"/>
        <v>0</v>
      </c>
      <c r="I56" s="130">
        <v>0</v>
      </c>
      <c r="J56" s="130">
        <v>0</v>
      </c>
      <c r="K56" s="130">
        <f t="shared" si="2"/>
        <v>0</v>
      </c>
      <c r="L56" s="130">
        <v>0</v>
      </c>
      <c r="M56" s="130">
        <v>0</v>
      </c>
      <c r="N56" s="130">
        <v>0</v>
      </c>
      <c r="O56" s="130">
        <v>0</v>
      </c>
      <c r="P56" s="130"/>
      <c r="Q56" s="130">
        <v>0</v>
      </c>
      <c r="R56" s="130">
        <f t="shared" si="3"/>
        <v>100000</v>
      </c>
      <c r="S56" s="130">
        <f t="shared" si="4"/>
        <v>100000</v>
      </c>
    </row>
    <row r="57" spans="1:19" ht="13.5" customHeight="1">
      <c r="A57" s="70"/>
      <c r="B57" s="70"/>
      <c r="C57" s="71" t="s">
        <v>157</v>
      </c>
      <c r="D57" s="72">
        <f>D58</f>
        <v>585771</v>
      </c>
      <c r="E57" s="72">
        <f t="shared" si="0"/>
        <v>0</v>
      </c>
      <c r="F57" s="72">
        <f>F58</f>
        <v>0</v>
      </c>
      <c r="G57" s="72"/>
      <c r="H57" s="72">
        <f t="shared" si="1"/>
        <v>0</v>
      </c>
      <c r="I57" s="72">
        <f t="shared" ref="I57:J59" si="15">I58</f>
        <v>0</v>
      </c>
      <c r="J57" s="72">
        <f t="shared" si="15"/>
        <v>0</v>
      </c>
      <c r="K57" s="72">
        <f t="shared" si="2"/>
        <v>0</v>
      </c>
      <c r="L57" s="72">
        <f t="shared" ref="L57:O59" si="16">L58</f>
        <v>0</v>
      </c>
      <c r="M57" s="72">
        <f t="shared" si="16"/>
        <v>0</v>
      </c>
      <c r="N57" s="72">
        <f t="shared" si="16"/>
        <v>0</v>
      </c>
      <c r="O57" s="72">
        <f t="shared" si="16"/>
        <v>0</v>
      </c>
      <c r="P57" s="72"/>
      <c r="Q57" s="72">
        <f>Q58</f>
        <v>0</v>
      </c>
      <c r="R57" s="72">
        <f t="shared" si="3"/>
        <v>585771</v>
      </c>
      <c r="S57" s="72">
        <f t="shared" si="4"/>
        <v>585771</v>
      </c>
    </row>
    <row r="58" spans="1:19" ht="13.5" customHeight="1">
      <c r="A58" s="73"/>
      <c r="B58" s="73"/>
      <c r="C58" s="74"/>
      <c r="D58" s="75">
        <f>D59</f>
        <v>585771</v>
      </c>
      <c r="E58" s="75">
        <f t="shared" si="0"/>
        <v>0</v>
      </c>
      <c r="F58" s="75">
        <f>F59</f>
        <v>0</v>
      </c>
      <c r="G58" s="75"/>
      <c r="H58" s="75">
        <f t="shared" si="1"/>
        <v>0</v>
      </c>
      <c r="I58" s="75">
        <f t="shared" si="15"/>
        <v>0</v>
      </c>
      <c r="J58" s="75">
        <f t="shared" si="15"/>
        <v>0</v>
      </c>
      <c r="K58" s="75">
        <f t="shared" si="2"/>
        <v>0</v>
      </c>
      <c r="L58" s="75">
        <f t="shared" si="16"/>
        <v>0</v>
      </c>
      <c r="M58" s="75">
        <f t="shared" si="16"/>
        <v>0</v>
      </c>
      <c r="N58" s="75">
        <f t="shared" si="16"/>
        <v>0</v>
      </c>
      <c r="O58" s="75">
        <f t="shared" si="16"/>
        <v>0</v>
      </c>
      <c r="P58" s="75"/>
      <c r="Q58" s="75">
        <f>Q59</f>
        <v>0</v>
      </c>
      <c r="R58" s="75">
        <f t="shared" si="3"/>
        <v>585771</v>
      </c>
      <c r="S58" s="75">
        <f t="shared" si="4"/>
        <v>585771</v>
      </c>
    </row>
    <row r="59" spans="1:19" ht="13.5" customHeight="1">
      <c r="A59" s="76"/>
      <c r="B59" s="76"/>
      <c r="C59" s="77" t="s">
        <v>158</v>
      </c>
      <c r="D59" s="78">
        <f>D60</f>
        <v>585771</v>
      </c>
      <c r="E59" s="78">
        <f t="shared" si="0"/>
        <v>0</v>
      </c>
      <c r="F59" s="78">
        <f>F60</f>
        <v>0</v>
      </c>
      <c r="G59" s="78"/>
      <c r="H59" s="78">
        <f t="shared" si="1"/>
        <v>0</v>
      </c>
      <c r="I59" s="78">
        <f t="shared" si="15"/>
        <v>0</v>
      </c>
      <c r="J59" s="78">
        <f t="shared" si="15"/>
        <v>0</v>
      </c>
      <c r="K59" s="78">
        <f t="shared" si="2"/>
        <v>0</v>
      </c>
      <c r="L59" s="78">
        <f t="shared" si="16"/>
        <v>0</v>
      </c>
      <c r="M59" s="78">
        <f t="shared" si="16"/>
        <v>0</v>
      </c>
      <c r="N59" s="78">
        <f t="shared" si="16"/>
        <v>0</v>
      </c>
      <c r="O59" s="78">
        <f t="shared" si="16"/>
        <v>0</v>
      </c>
      <c r="P59" s="78"/>
      <c r="Q59" s="78">
        <f>Q60</f>
        <v>0</v>
      </c>
      <c r="R59" s="78">
        <f t="shared" si="3"/>
        <v>585771</v>
      </c>
      <c r="S59" s="78">
        <f t="shared" si="4"/>
        <v>585771</v>
      </c>
    </row>
    <row r="60" spans="1:19" ht="13.5" customHeight="1">
      <c r="A60" s="65" t="s">
        <v>119</v>
      </c>
      <c r="B60" s="65" t="s">
        <v>159</v>
      </c>
      <c r="C60" s="66" t="s">
        <v>118</v>
      </c>
      <c r="D60" s="130">
        <v>585771</v>
      </c>
      <c r="E60" s="130">
        <f t="shared" si="0"/>
        <v>0</v>
      </c>
      <c r="F60" s="130">
        <v>0</v>
      </c>
      <c r="G60" s="130"/>
      <c r="H60" s="130">
        <f t="shared" si="1"/>
        <v>0</v>
      </c>
      <c r="I60" s="130">
        <v>0</v>
      </c>
      <c r="J60" s="130">
        <v>0</v>
      </c>
      <c r="K60" s="130">
        <f t="shared" si="2"/>
        <v>0</v>
      </c>
      <c r="L60" s="130">
        <v>0</v>
      </c>
      <c r="M60" s="130">
        <v>0</v>
      </c>
      <c r="N60" s="130">
        <v>0</v>
      </c>
      <c r="O60" s="130">
        <v>0</v>
      </c>
      <c r="P60" s="130"/>
      <c r="Q60" s="130">
        <v>0</v>
      </c>
      <c r="R60" s="130">
        <f t="shared" si="3"/>
        <v>585771</v>
      </c>
      <c r="S60" s="130">
        <f t="shared" si="4"/>
        <v>585771</v>
      </c>
    </row>
    <row r="61" spans="1:19" ht="13.5" customHeight="1"/>
    <row r="62" spans="1:19" ht="13.5" customHeight="1"/>
    <row r="63" spans="1:19" ht="13.5" customHeight="1"/>
    <row r="64" spans="1:19" ht="13.5" customHeight="1"/>
    <row r="65" ht="13.5" customHeight="1"/>
    <row r="66" ht="13.5" customHeight="1"/>
    <row r="67" ht="13.5" customHeight="1"/>
  </sheetData>
  <sheetProtection formatCells="0" formatColumns="0" formatRows="0"/>
  <mergeCells count="23">
    <mergeCell ref="A2:S2"/>
    <mergeCell ref="P5:P6"/>
    <mergeCell ref="Q5:Q6"/>
    <mergeCell ref="K5:K6"/>
    <mergeCell ref="L5:L6"/>
    <mergeCell ref="M5:M6"/>
    <mergeCell ref="N5:N6"/>
    <mergeCell ref="R4:R6"/>
    <mergeCell ref="S4:S6"/>
    <mergeCell ref="E5:E6"/>
    <mergeCell ref="F5:F6"/>
    <mergeCell ref="G5:G6"/>
    <mergeCell ref="H5:H6"/>
    <mergeCell ref="I5:I6"/>
    <mergeCell ref="E4:G4"/>
    <mergeCell ref="H4:J4"/>
    <mergeCell ref="K4:Q4"/>
    <mergeCell ref="A4:A6"/>
    <mergeCell ref="B4:B6"/>
    <mergeCell ref="C4:C6"/>
    <mergeCell ref="D4:D6"/>
    <mergeCell ref="J5:J6"/>
    <mergeCell ref="O5:O6"/>
  </mergeCells>
  <phoneticPr fontId="3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100" verticalDpi="1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A3" sqref="A3"/>
    </sheetView>
  </sheetViews>
  <sheetFormatPr defaultRowHeight="13.5"/>
  <cols>
    <col min="1" max="1" width="15.25" customWidth="1"/>
    <col min="2" max="2" width="12.125" customWidth="1"/>
    <col min="3" max="3" width="32.375" customWidth="1"/>
    <col min="4" max="4" width="15.125" customWidth="1"/>
  </cols>
  <sheetData>
    <row r="1" spans="1:4" ht="13.5" customHeight="1">
      <c r="A1" s="124"/>
      <c r="B1" s="124"/>
      <c r="C1" s="124"/>
      <c r="D1" s="124"/>
    </row>
    <row r="2" spans="1:4" ht="41.25" customHeight="1">
      <c r="A2" s="155" t="s">
        <v>285</v>
      </c>
      <c r="B2" s="155"/>
      <c r="C2" s="155"/>
      <c r="D2" s="155"/>
    </row>
    <row r="3" spans="1:4" ht="25.5" customHeight="1">
      <c r="A3" s="52" t="s">
        <v>352</v>
      </c>
      <c r="B3" s="131"/>
      <c r="C3" s="131"/>
      <c r="D3" s="132" t="s">
        <v>0</v>
      </c>
    </row>
    <row r="4" spans="1:4" ht="25.5" customHeight="1">
      <c r="A4" s="133" t="s">
        <v>62</v>
      </c>
      <c r="B4" s="133" t="s">
        <v>63</v>
      </c>
      <c r="C4" s="133" t="s">
        <v>64</v>
      </c>
      <c r="D4" s="133" t="s">
        <v>242</v>
      </c>
    </row>
    <row r="5" spans="1:4" ht="25.5" customHeight="1">
      <c r="A5" s="133" t="s">
        <v>78</v>
      </c>
      <c r="B5" s="133" t="s">
        <v>78</v>
      </c>
      <c r="C5" s="133" t="s">
        <v>78</v>
      </c>
      <c r="D5" s="133">
        <v>1</v>
      </c>
    </row>
    <row r="6" spans="1:4" s="5" customFormat="1" ht="25.5" customHeight="1">
      <c r="A6" s="42" t="s">
        <v>52</v>
      </c>
      <c r="B6" s="41"/>
      <c r="C6" s="42"/>
      <c r="D6" s="43">
        <f>D7+D21+D23</f>
        <v>801419</v>
      </c>
    </row>
    <row r="7" spans="1:4" ht="25.5" customHeight="1">
      <c r="A7" s="46" t="s">
        <v>136</v>
      </c>
      <c r="B7" s="45"/>
      <c r="C7" s="46"/>
      <c r="D7" s="47">
        <f>SUM(D8:D20)</f>
        <v>703000</v>
      </c>
    </row>
    <row r="8" spans="1:4" ht="25.5" customHeight="1">
      <c r="A8" s="38" t="s">
        <v>288</v>
      </c>
      <c r="B8" s="37">
        <v>2200101</v>
      </c>
      <c r="C8" s="38" t="s">
        <v>306</v>
      </c>
      <c r="D8" s="39">
        <v>36000</v>
      </c>
    </row>
    <row r="9" spans="1:4" ht="25.5" customHeight="1">
      <c r="A9" s="38" t="s">
        <v>291</v>
      </c>
      <c r="B9" s="37">
        <v>2200101</v>
      </c>
      <c r="C9" s="38" t="s">
        <v>306</v>
      </c>
      <c r="D9" s="39">
        <v>40000</v>
      </c>
    </row>
    <row r="10" spans="1:4" ht="25.5" customHeight="1">
      <c r="A10" s="38" t="s">
        <v>287</v>
      </c>
      <c r="B10" s="37">
        <v>2200101</v>
      </c>
      <c r="C10" s="38" t="s">
        <v>306</v>
      </c>
      <c r="D10" s="39">
        <v>20000</v>
      </c>
    </row>
    <row r="11" spans="1:4" ht="25.5" customHeight="1">
      <c r="A11" s="38" t="s">
        <v>162</v>
      </c>
      <c r="B11" s="37">
        <v>2200101</v>
      </c>
      <c r="C11" s="38" t="s">
        <v>306</v>
      </c>
      <c r="D11" s="39">
        <v>50000</v>
      </c>
    </row>
    <row r="12" spans="1:4" ht="25.5" customHeight="1">
      <c r="A12" s="38" t="s">
        <v>161</v>
      </c>
      <c r="B12" s="37">
        <v>2200101</v>
      </c>
      <c r="C12" s="38" t="s">
        <v>306</v>
      </c>
      <c r="D12" s="39">
        <v>200000</v>
      </c>
    </row>
    <row r="13" spans="1:4" ht="25.5" customHeight="1">
      <c r="A13" s="38" t="s">
        <v>164</v>
      </c>
      <c r="B13" s="37">
        <v>2200101</v>
      </c>
      <c r="C13" s="38" t="s">
        <v>306</v>
      </c>
      <c r="D13" s="39">
        <v>43000</v>
      </c>
    </row>
    <row r="14" spans="1:4" ht="25.5" customHeight="1">
      <c r="A14" s="38" t="s">
        <v>160</v>
      </c>
      <c r="B14" s="37">
        <v>2200101</v>
      </c>
      <c r="C14" s="38" t="s">
        <v>306</v>
      </c>
      <c r="D14" s="39">
        <v>100000</v>
      </c>
    </row>
    <row r="15" spans="1:4" ht="25.5" customHeight="1">
      <c r="A15" s="38" t="s">
        <v>286</v>
      </c>
      <c r="B15" s="37">
        <v>2200101</v>
      </c>
      <c r="C15" s="38" t="s">
        <v>306</v>
      </c>
      <c r="D15" s="39">
        <v>8000</v>
      </c>
    </row>
    <row r="16" spans="1:4" ht="25.5" customHeight="1">
      <c r="A16" s="38" t="s">
        <v>165</v>
      </c>
      <c r="B16" s="37">
        <v>2200101</v>
      </c>
      <c r="C16" s="38" t="s">
        <v>306</v>
      </c>
      <c r="D16" s="39">
        <v>84000</v>
      </c>
    </row>
    <row r="17" spans="1:4" ht="25.5" customHeight="1">
      <c r="A17" s="38" t="s">
        <v>289</v>
      </c>
      <c r="B17" s="37">
        <v>2200101</v>
      </c>
      <c r="C17" s="38" t="s">
        <v>306</v>
      </c>
      <c r="D17" s="39">
        <v>50000</v>
      </c>
    </row>
    <row r="18" spans="1:4" ht="25.5" customHeight="1">
      <c r="A18" s="38" t="s">
        <v>292</v>
      </c>
      <c r="B18" s="37">
        <v>2200101</v>
      </c>
      <c r="C18" s="38" t="s">
        <v>306</v>
      </c>
      <c r="D18" s="39">
        <v>2000</v>
      </c>
    </row>
    <row r="19" spans="1:4" ht="25.5" customHeight="1">
      <c r="A19" s="38" t="s">
        <v>163</v>
      </c>
      <c r="B19" s="37">
        <v>2200101</v>
      </c>
      <c r="C19" s="38" t="s">
        <v>306</v>
      </c>
      <c r="D19" s="39">
        <v>20000</v>
      </c>
    </row>
    <row r="20" spans="1:4" ht="25.5" customHeight="1">
      <c r="A20" s="38" t="s">
        <v>290</v>
      </c>
      <c r="B20" s="37">
        <v>2200101</v>
      </c>
      <c r="C20" s="38" t="s">
        <v>306</v>
      </c>
      <c r="D20" s="39">
        <v>50000</v>
      </c>
    </row>
    <row r="21" spans="1:4" ht="25.5" customHeight="1">
      <c r="A21" s="46" t="s">
        <v>70</v>
      </c>
      <c r="B21" s="45"/>
      <c r="C21" s="46"/>
      <c r="D21" s="47">
        <f>D22</f>
        <v>57015</v>
      </c>
    </row>
    <row r="22" spans="1:4" ht="25.5" customHeight="1">
      <c r="A22" s="38" t="s">
        <v>166</v>
      </c>
      <c r="B22" s="37">
        <v>2200101</v>
      </c>
      <c r="C22" s="38" t="s">
        <v>306</v>
      </c>
      <c r="D22" s="39">
        <v>57015</v>
      </c>
    </row>
    <row r="23" spans="1:4" ht="25.5" customHeight="1">
      <c r="A23" s="46" t="s">
        <v>135</v>
      </c>
      <c r="B23" s="45"/>
      <c r="C23" s="46"/>
      <c r="D23" s="47">
        <f>D24</f>
        <v>41404</v>
      </c>
    </row>
    <row r="24" spans="1:4" ht="25.5" customHeight="1">
      <c r="A24" s="38" t="s">
        <v>126</v>
      </c>
      <c r="B24" s="37">
        <v>2200101</v>
      </c>
      <c r="C24" s="38" t="s">
        <v>306</v>
      </c>
      <c r="D24" s="39">
        <v>41404</v>
      </c>
    </row>
    <row r="25" spans="1:4" ht="13.5" customHeight="1"/>
    <row r="26" spans="1:4" ht="13.5" customHeight="1"/>
    <row r="27" spans="1:4" ht="13.5" customHeight="1"/>
    <row r="28" spans="1:4" ht="13.5" customHeight="1"/>
    <row r="29" spans="1:4" ht="13.5" customHeight="1"/>
    <row r="30" spans="1:4" ht="13.5" customHeight="1"/>
    <row r="31" spans="1:4" ht="13.5" customHeight="1"/>
  </sheetData>
  <sheetProtection formatCells="0" formatColumns="0" formatRows="0"/>
  <mergeCells count="1">
    <mergeCell ref="A2:D2"/>
  </mergeCells>
  <phoneticPr fontId="38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11</vt:i4>
      </vt:variant>
    </vt:vector>
  </HeadingPairs>
  <TitlesOfParts>
    <vt:vector size="18" baseType="lpstr">
      <vt:lpstr>封面</vt:lpstr>
      <vt:lpstr>01-收支总表</vt:lpstr>
      <vt:lpstr>02-收入总表</vt:lpstr>
      <vt:lpstr>03-基本支出总表（经济科目）</vt:lpstr>
      <vt:lpstr>05-项目批复明细表</vt:lpstr>
      <vt:lpstr>06-科目汇总表的</vt:lpstr>
      <vt:lpstr>07-定额公用经费支出表</vt:lpstr>
      <vt:lpstr>'01-收支总表'!Print_Area</vt:lpstr>
      <vt:lpstr>'02-收入总表'!Print_Area</vt:lpstr>
      <vt:lpstr>'05-项目批复明细表'!Print_Area</vt:lpstr>
      <vt:lpstr>'06-科目汇总表的'!Print_Area</vt:lpstr>
      <vt:lpstr>'07-定额公用经费支出表'!Print_Area</vt:lpstr>
      <vt:lpstr>'01-收支总表'!Print_Titles</vt:lpstr>
      <vt:lpstr>'02-收入总表'!Print_Titles</vt:lpstr>
      <vt:lpstr>'03-基本支出总表（经济科目）'!Print_Titles</vt:lpstr>
      <vt:lpstr>'05-项目批复明细表'!Print_Titles</vt:lpstr>
      <vt:lpstr>'06-科目汇总表的'!Print_Titles</vt:lpstr>
      <vt:lpstr>'07-定额公用经费支出表'!Print_Titles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2017-03-10T03:27:28Z</cp:lastPrinted>
  <dcterms:created xsi:type="dcterms:W3CDTF">2015-01-09T01:32:36Z</dcterms:created>
  <dcterms:modified xsi:type="dcterms:W3CDTF">2017-03-10T03:27:36Z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14748812</vt:i4>
  </property>
</Properties>
</file>