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 tabRatio="784" firstSheet="3" activeTab="11"/>
  </bookViews>
  <sheets>
    <sheet name="单位职责" sheetId="1" r:id="rId1"/>
    <sheet name="人员机构" sheetId="2" r:id="rId2"/>
    <sheet name="封面的复制的复制" sheetId="3" r:id="rId3"/>
    <sheet name="01-收支总表" sheetId="4" r:id="rId4"/>
    <sheet name="02-收入总表" sheetId="5" r:id="rId5"/>
    <sheet name="03-基本支出总表（经济科目）" sheetId="6" r:id="rId6"/>
    <sheet name="05-项目批复明细表" sheetId="7" r:id="rId7"/>
    <sheet name="06-科目汇总表的" sheetId="8" r:id="rId8"/>
    <sheet name="07-定额公用经费支出表" sheetId="9" r:id="rId9"/>
    <sheet name="三公经费" sheetId="10" r:id="rId10"/>
    <sheet name="国有资产说明" sheetId="11" r:id="rId11"/>
    <sheet name="绩效评价" sheetId="12" r:id="rId12"/>
  </sheets>
  <definedNames>
    <definedName name="_xlnm.Print_Area" localSheetId="3">'01-收支总表'!$A$1:$H$36</definedName>
    <definedName name="_xlnm.Print_Area" localSheetId="4">'02-收入总表'!$A$1:$X$7</definedName>
    <definedName name="_xlnm.Print_Area" localSheetId="5">'03-基本支出总表（经济科目）'!$A$1:$F$45</definedName>
    <definedName name="_xlnm.Print_Area" localSheetId="6">'05-项目批复明细表'!$A$1:$K$11</definedName>
    <definedName name="_xlnm.Print_Area" localSheetId="7">'06-科目汇总表的'!$A$1:$S$56</definedName>
    <definedName name="_xlnm.Print_Area" localSheetId="8">'07-定额公用经费支出表'!$A$1:$F$22</definedName>
    <definedName name="_xlnm.Print_Titles" localSheetId="3">'01-收支总表'!$1:$5</definedName>
    <definedName name="_xlnm.Print_Titles" localSheetId="4">'02-收入总表'!$1:$6</definedName>
    <definedName name="_xlnm.Print_Titles" localSheetId="5">'03-基本支出总表（经济科目）'!$1:$5</definedName>
    <definedName name="_xlnm.Print_Titles" localSheetId="6">'05-项目批复明细表'!$1:$7</definedName>
    <definedName name="_xlnm.Print_Titles" localSheetId="7">'06-科目汇总表的'!$1:$7</definedName>
    <definedName name="_xlnm.Print_Titles" localSheetId="8">'07-定额公用经费支出表'!$1:$5</definedName>
    <definedName name="_xlnm.Print_Area" localSheetId="9">三公经费!$A$1:$F$11</definedName>
    <definedName name="_xlnm.Print_Titles" localSheetId="9">三公经费!$1:$5</definedName>
    <definedName name="_xlnm.Print_Area" localSheetId="10">国有资产说明!$A$1:$F$3</definedName>
    <definedName name="_xlnm.Print_Titles" localSheetId="10">国有资产说明!$1:$3</definedName>
    <definedName name="_xlnm.Print_Area" localSheetId="11">绩效评价!$A$1:$F$4</definedName>
    <definedName name="_xlnm.Print_Titles" localSheetId="11">绩效评价!$1:$4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<sst xmlns="http://schemas.openxmlformats.org/spreadsheetml/2006/main" count="469" uniqueCount="343">
  <si>
    <t>主要职责：</t>
  </si>
  <si>
    <t>（1）负责省委、省政府领导同志和省信访局（群工中心）及省委、省政府各部门批办、转办重要信访事项的立案和督办。</t>
  </si>
  <si>
    <t>（2）负责处理人民群众给州委、州人民政府及州委办公室、州人民政府办公室的来信，接待人民群众来访；及时、准确地向州委、州政府领导同志报告来信来访中提出的重要建议、意见和反映的重要问题。</t>
  </si>
  <si>
    <t>（3）承办州委、州政府及州委办公室、州人民政府办公室领导同志交办的信访事项，督促检查领导同志有关批示件的办理落实情况；向县（市、开发区）和州直有关部门交办信访事项，检查督促重要信访事项的处理和落实。</t>
  </si>
  <si>
    <t>（4）贯彻落实州委群众工作委员会、州信访工作领导小组、州信访工作联席会议有关工作安排，排查处理重大信访问题和指导全州信访工作的意见；承担对已办理和省交办重要信访案件的复查复核工作；参与州委、州政府有关文件或领导同志讲话稿的起草工作。</t>
  </si>
  <si>
    <t>（5）协调处理跨地区、跨部门的重要信访问题；协调处理群众集体进京上访、赴省上访、到州上访和异常、突发信访事件；检查协调各级党政部门和州直有关部门（单位）的信访（群众）工作。</t>
  </si>
  <si>
    <t>（6）指导全州信访（群众）业务工作；开展调查研究，综合分析全州信访形势和特点，开展综合预测研究，提出制定有关信访（群众）工作的政策建议；统报重要信访信息；总结推广信访（群众）工作经验，提出改进和加强信访（群众）工作的意见和建议。</t>
  </si>
  <si>
    <t>（7）组织开展信访（群众）宣传工作；组织信访（群众）理论研究，开展学术交流活动，编辑印发信访（群众）宣传资料。</t>
  </si>
  <si>
    <t>（8）指导全州信访（群众）工作队伍建设，组织信访（群众）干部的业务培训；指导全州信访信息系统建设。</t>
  </si>
  <si>
    <t>（9）承办州委、州政府领导同志交办的其它事项。</t>
  </si>
  <si>
    <r>
      <rPr>
        <sz val="10"/>
        <color theme="1"/>
        <rFont val="宋体"/>
        <charset val="134"/>
      </rPr>
      <t xml:space="preserve">     2、部门预算单位构成：黔南州信访局（以下简称“州信访局”）与黔南州群众工作中心（以下简称“州群工中心”）合署办公，归口州委序列，正县级行政机构，由州委办公室、州人民政府办公室管理；在州委、州政府领导下，承担州委、州政府的信访（群众）工作。</t>
    </r>
    <r>
      <rPr>
        <u/>
        <sz val="10"/>
        <color theme="1"/>
        <rFont val="宋体"/>
        <charset val="134"/>
      </rPr>
      <t>州信访局和州群工中心都是财政全额拨款行政单位。</t>
    </r>
  </si>
  <si>
    <r>
      <rPr>
        <sz val="10.5"/>
        <color theme="1"/>
        <rFont val="楷体_GB2312"/>
        <charset val="134"/>
      </rPr>
      <t>单位名称：中共黔南州委州人民政府信访局</t>
    </r>
    <r>
      <rPr>
        <sz val="16"/>
        <color theme="1"/>
        <rFont val="仿宋_GB2312"/>
        <charset val="134"/>
      </rPr>
      <t xml:space="preserve"> </t>
    </r>
  </si>
  <si>
    <t>单位名称</t>
  </si>
  <si>
    <t>编制数</t>
  </si>
  <si>
    <t>实有人数</t>
  </si>
  <si>
    <t>小计</t>
  </si>
  <si>
    <t>行政人数</t>
  </si>
  <si>
    <t>事业人数</t>
  </si>
  <si>
    <t>离退休人数</t>
  </si>
  <si>
    <t>黔南州</t>
  </si>
  <si>
    <t>信访局</t>
  </si>
  <si>
    <t>合计</t>
  </si>
  <si>
    <t>黔南州州直机关事业单位</t>
  </si>
  <si>
    <r>
      <rPr>
        <sz val="36"/>
        <color indexed="8"/>
        <rFont val="华文彩云"/>
        <charset val="134"/>
      </rPr>
      <t>201</t>
    </r>
    <r>
      <rPr>
        <sz val="36"/>
        <color indexed="8"/>
        <rFont val="华文彩云"/>
        <charset val="134"/>
      </rPr>
      <t>7</t>
    </r>
    <r>
      <rPr>
        <sz val="36"/>
        <color indexed="8"/>
        <rFont val="华文彩云"/>
        <charset val="134"/>
      </rPr>
      <t>年部门预算批复表</t>
    </r>
  </si>
  <si>
    <t>（二下）</t>
  </si>
  <si>
    <t>单位名称：中共黔南州委黔南州人民政府信访局</t>
  </si>
  <si>
    <t>批复日期：2017年3月6日</t>
  </si>
  <si>
    <t>预算01表</t>
  </si>
  <si>
    <t>收  支  预  算  总  表</t>
  </si>
  <si>
    <t>单位：元</t>
  </si>
  <si>
    <t>收            入</t>
  </si>
  <si>
    <t>支             出（按项目类别）</t>
  </si>
  <si>
    <t>支             出（按功能科目分类）</t>
  </si>
  <si>
    <t>支           出（按经济科目分类）</t>
  </si>
  <si>
    <t>项        目</t>
  </si>
  <si>
    <r>
      <rPr>
        <sz val="9"/>
        <color theme="1"/>
        <rFont val="宋体"/>
        <charset val="134"/>
      </rPr>
      <t>2017</t>
    </r>
    <r>
      <rPr>
        <sz val="9"/>
        <rFont val="宋体"/>
        <charset val="134"/>
      </rPr>
      <t>年预算数</t>
    </r>
  </si>
  <si>
    <t>项          目</t>
  </si>
  <si>
    <t>支出功能分类</t>
  </si>
  <si>
    <t>经济科目</t>
  </si>
  <si>
    <t>一、公共财政预算收入</t>
  </si>
  <si>
    <t>一、基本支出</t>
  </si>
  <si>
    <t>一、一般公共服务</t>
  </si>
  <si>
    <t>一、工资福利性支出</t>
  </si>
  <si>
    <t xml:space="preserve">      经费拨款(补助)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</si>
  <si>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（一）人员支出</t>
    </r>
  </si>
  <si>
    <t>二、外交</t>
  </si>
  <si>
    <t>二、商品和服务支出</t>
  </si>
  <si>
    <t xml:space="preserve">      基本建设拨款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</si>
  <si>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工资福利支出</t>
    </r>
  </si>
  <si>
    <t>三、国防</t>
  </si>
  <si>
    <t>三、对个人和家庭的补助支出</t>
  </si>
  <si>
    <t>二、非税收入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</si>
  <si>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对个人和家庭补助支出</t>
    </r>
  </si>
  <si>
    <t>四、公共安全</t>
  </si>
  <si>
    <t>四、对企事业单位的补贴</t>
  </si>
  <si>
    <t>（一）非税收入（预算内）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</si>
  <si>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（二）公用支出（商品服务支出）</t>
    </r>
  </si>
  <si>
    <t>五、教育</t>
  </si>
  <si>
    <t>五、转移性支出</t>
  </si>
  <si>
    <t xml:space="preserve">        专项收入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</si>
  <si>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定额公用支出</t>
    </r>
  </si>
  <si>
    <t>六、科学技术</t>
  </si>
  <si>
    <t>六、债务利息支出</t>
  </si>
  <si>
    <t xml:space="preserve">        行政事业性收费收入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</si>
  <si>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保运转经费</t>
    </r>
  </si>
  <si>
    <t>七、文化体育与传媒</t>
  </si>
  <si>
    <t>七、基本建设支出</t>
  </si>
  <si>
    <t xml:space="preserve">        罚没收入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</si>
  <si>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工会费</t>
    </r>
  </si>
  <si>
    <t>八、社会保障与就业</t>
  </si>
  <si>
    <t>八、其他资本性支出</t>
  </si>
  <si>
    <t xml:space="preserve">        国有资源（资产）有偿使用收入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</si>
  <si>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福利费</t>
    </r>
  </si>
  <si>
    <t>九、社会保险基金支出</t>
  </si>
  <si>
    <t>九、其他支出</t>
  </si>
  <si>
    <t xml:space="preserve">        事业收入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</si>
  <si>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取暖费</t>
    </r>
  </si>
  <si>
    <t>十、医疗卫生与计划生育</t>
  </si>
  <si>
    <t xml:space="preserve">        经营收入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</si>
  <si>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特需费</t>
    </r>
  </si>
  <si>
    <t>十一、节能环保</t>
  </si>
  <si>
    <t xml:space="preserve">        其他收入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</si>
  <si>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其他商品服务支出</t>
    </r>
  </si>
  <si>
    <t>十二、城乡社区事务</t>
  </si>
  <si>
    <t>（二）非税收入（教育收费）</t>
  </si>
  <si>
    <t>二、项目支出</t>
  </si>
  <si>
    <t>十三、农林水事务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</si>
  <si>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(一）项目支出（预算内）</t>
    </r>
  </si>
  <si>
    <t>十四、交通运输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</si>
  <si>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成本性支出</t>
    </r>
  </si>
  <si>
    <t>十五、资源勘探信息等事务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</si>
  <si>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政策性刚性配套支出</t>
    </r>
  </si>
  <si>
    <t>十六、商业服务业等事务</t>
  </si>
  <si>
    <t>三、政府性基金收入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</si>
  <si>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事业发展类支出</t>
    </r>
  </si>
  <si>
    <t>十七、金融</t>
  </si>
  <si>
    <t>十、无经济科目项目数据</t>
  </si>
  <si>
    <t>四、国有资本经营收入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</si>
  <si>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（二）项目支出（教育收费）</t>
    </r>
  </si>
  <si>
    <t>十八、援助其他地区</t>
  </si>
  <si>
    <t>五、社会保险基金收入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</si>
  <si>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教育收费项目支出   </t>
    </r>
  </si>
  <si>
    <t>十九、国土资源气象等事务</t>
  </si>
  <si>
    <t>六、其他收入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</si>
  <si>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成本性项目支出</t>
    </r>
  </si>
  <si>
    <t>二十、住房保障支出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</si>
  <si>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（三）政府性基金支出</t>
    </r>
  </si>
  <si>
    <t>二十一、粮油物资储备管理事务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</si>
  <si>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（四）社会保险基金支出</t>
    </r>
  </si>
  <si>
    <t>二十二、预备费</t>
  </si>
  <si>
    <r>
      <rPr>
        <sz val="9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（五）国有资本经营支出</t>
    </r>
  </si>
  <si>
    <t>二十三、国债还本付息支出</t>
  </si>
  <si>
    <t>三、其他支出</t>
  </si>
  <si>
    <t>二十四、其他支出</t>
  </si>
  <si>
    <t>二十五、转移性支出</t>
  </si>
  <si>
    <t xml:space="preserve">本  年  收  入  合  计 </t>
  </si>
  <si>
    <r>
      <rPr>
        <sz val="9"/>
        <rFont val="宋体"/>
        <charset val="134"/>
      </rPr>
      <t xml:space="preserve">本 </t>
    </r>
    <r>
      <rPr>
        <sz val="9"/>
        <color indexed="8"/>
        <rFont val="宋体"/>
        <charset val="134"/>
      </rPr>
      <t xml:space="preserve"> </t>
    </r>
    <r>
      <rPr>
        <sz val="9"/>
        <rFont val="宋体"/>
        <charset val="134"/>
      </rPr>
      <t>年</t>
    </r>
    <r>
      <rPr>
        <sz val="9"/>
        <color indexed="8"/>
        <rFont val="宋体"/>
        <charset val="134"/>
      </rPr>
      <t xml:space="preserve">  </t>
    </r>
    <r>
      <rPr>
        <sz val="9"/>
        <rFont val="宋体"/>
        <charset val="134"/>
      </rPr>
      <t>支</t>
    </r>
    <r>
      <rPr>
        <sz val="9"/>
        <color indexed="8"/>
        <rFont val="宋体"/>
        <charset val="134"/>
      </rPr>
      <t xml:space="preserve">  </t>
    </r>
    <r>
      <rPr>
        <sz val="9"/>
        <rFont val="宋体"/>
        <charset val="134"/>
      </rPr>
      <t>出</t>
    </r>
    <r>
      <rPr>
        <sz val="9"/>
        <color indexed="8"/>
        <rFont val="宋体"/>
        <charset val="134"/>
      </rPr>
      <t xml:space="preserve">  </t>
    </r>
    <r>
      <rPr>
        <sz val="9"/>
        <rFont val="宋体"/>
        <charset val="134"/>
      </rPr>
      <t>合</t>
    </r>
    <r>
      <rPr>
        <sz val="9"/>
        <color indexed="8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</si>
  <si>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七、上级补助收入</t>
  </si>
  <si>
    <t>四、对附属单位补助支出</t>
  </si>
  <si>
    <t>八、附属单位上缴收入</t>
  </si>
  <si>
    <t>五、上缴上级支出</t>
  </si>
  <si>
    <t>九、上年结余</t>
  </si>
  <si>
    <t>六、结转下年</t>
  </si>
  <si>
    <t>收     入     总      计</t>
  </si>
  <si>
    <r>
      <rPr>
        <sz val="9"/>
        <rFont val="宋体"/>
        <charset val="134"/>
      </rPr>
      <t>支     出</t>
    </r>
    <r>
      <rPr>
        <sz val="9"/>
        <color indexed="8"/>
        <rFont val="宋体"/>
        <charset val="134"/>
      </rPr>
      <t xml:space="preserve">     </t>
    </r>
    <r>
      <rPr>
        <sz val="9"/>
        <rFont val="宋体"/>
        <charset val="134"/>
      </rPr>
      <t>总</t>
    </r>
    <r>
      <rPr>
        <sz val="9"/>
        <color indexed="8"/>
        <rFont val="宋体"/>
        <charset val="134"/>
      </rPr>
      <t xml:space="preserve">     </t>
    </r>
    <r>
      <rPr>
        <sz val="9"/>
        <rFont val="宋体"/>
        <charset val="134"/>
      </rPr>
      <t>计</t>
    </r>
  </si>
  <si>
    <t>支    出    总    计</t>
  </si>
  <si>
    <t xml:space="preserve">支    出    总    计  </t>
  </si>
  <si>
    <t>2017年我部门预算收入3585377.2元，支出3585377.2元，收支平衡。其中：人员支出2821927.2元，占总支出78.7%；公用支出263450元，占总支出7.4%；项目支出500000元，占总支出13.9%。</t>
  </si>
  <si>
    <t>预算02表</t>
  </si>
  <si>
    <t>收入总表</t>
  </si>
  <si>
    <t>科目代码</t>
  </si>
  <si>
    <t>科目名称</t>
  </si>
  <si>
    <t>公共财政预算收入</t>
  </si>
  <si>
    <t>非税收入</t>
  </si>
  <si>
    <t>政府性基金收入</t>
  </si>
  <si>
    <t>国有资本经营收入</t>
  </si>
  <si>
    <t>社会保险基金收入</t>
  </si>
  <si>
    <t>附属单位上缴收入</t>
  </si>
  <si>
    <t>上级补助</t>
  </si>
  <si>
    <t>其他收入</t>
  </si>
  <si>
    <t>上年结余</t>
  </si>
  <si>
    <t>收入合计</t>
  </si>
  <si>
    <t>经费拨款(补助)</t>
  </si>
  <si>
    <t>基本建设拨款</t>
  </si>
  <si>
    <t>纳入预算管理</t>
  </si>
  <si>
    <t>教育收费</t>
  </si>
  <si>
    <t>公共财政       预算</t>
  </si>
  <si>
    <t>政府性基金</t>
  </si>
  <si>
    <t>社会保险         基金</t>
  </si>
  <si>
    <t>国有资本            经营</t>
  </si>
  <si>
    <t>中共黔南州委黔南州人民政府信访局</t>
  </si>
  <si>
    <t>2017年我部门收入3585377.2元，其中：公共预算财政预算收入3084907元，占总预算收入86%；社会保险基金统筹收入244954元，占总收入6.8%。</t>
  </si>
  <si>
    <t>2017年州级单位部门预算批复总表</t>
  </si>
  <si>
    <t>项目</t>
  </si>
  <si>
    <t>科目编码</t>
  </si>
  <si>
    <t>预算安排数</t>
  </si>
  <si>
    <t>社会保险基金统筹</t>
  </si>
  <si>
    <t>批复下达数</t>
  </si>
  <si>
    <t>**</t>
  </si>
  <si>
    <t>3=1-2</t>
  </si>
  <si>
    <t xml:space="preserve">  工资福利支出</t>
  </si>
  <si>
    <t xml:space="preserve">    基本工资</t>
  </si>
  <si>
    <t>行政运行（党委办公厅（室）及相关机构事务）</t>
  </si>
  <si>
    <t xml:space="preserve">    津贴补贴</t>
  </si>
  <si>
    <t xml:space="preserve">    奖金</t>
  </si>
  <si>
    <t xml:space="preserve">    工伤保险</t>
  </si>
  <si>
    <t>财政对工伤保险基金的补助</t>
  </si>
  <si>
    <t xml:space="preserve">    公务员医疗补助</t>
  </si>
  <si>
    <t>公务员医疗补助</t>
  </si>
  <si>
    <t xml:space="preserve">    生育保险</t>
  </si>
  <si>
    <t>财政对生育保险基金的补助</t>
  </si>
  <si>
    <t xml:space="preserve">    失业保险</t>
  </si>
  <si>
    <t>财政对失业保险基金的补助</t>
  </si>
  <si>
    <t xml:space="preserve">    养老保险</t>
  </si>
  <si>
    <t>机关事业单位基本养老保险缴费支出</t>
  </si>
  <si>
    <t xml:space="preserve">    医疗保险</t>
  </si>
  <si>
    <t>行政单位医疗</t>
  </si>
  <si>
    <t xml:space="preserve">  对个人和家庭的补助支出</t>
  </si>
  <si>
    <t xml:space="preserve">    基本离休费</t>
  </si>
  <si>
    <t xml:space="preserve">    离休定额公用经费</t>
  </si>
  <si>
    <t xml:space="preserve">    离休年终生活费</t>
  </si>
  <si>
    <t xml:space="preserve">    离休人员护理费</t>
  </si>
  <si>
    <t xml:space="preserve">    离休人员津贴补贴</t>
  </si>
  <si>
    <t xml:space="preserve">    离休人员医疗费</t>
  </si>
  <si>
    <t xml:space="preserve">    基本退休费</t>
  </si>
  <si>
    <t xml:space="preserve">    退休电话费补助</t>
  </si>
  <si>
    <t xml:space="preserve">    退休定额公用经费</t>
  </si>
  <si>
    <t xml:space="preserve">    退休年终生活费</t>
  </si>
  <si>
    <t xml:space="preserve">    退休人员津贴补贴</t>
  </si>
  <si>
    <t xml:space="preserve">    住房公积金</t>
  </si>
  <si>
    <t>住房公积金</t>
  </si>
  <si>
    <t xml:space="preserve">    独生子女保健费</t>
  </si>
  <si>
    <t xml:space="preserve">    公车补贴</t>
  </si>
  <si>
    <t xml:space="preserve">    离休干部生活补贴</t>
  </si>
  <si>
    <t xml:space="preserve">    七十岁以上退休医药费补助</t>
  </si>
  <si>
    <t xml:space="preserve">  定额公用经费</t>
  </si>
  <si>
    <t xml:space="preserve">    定额公用经费</t>
  </si>
  <si>
    <t>其他党委办公厅（室）及相关机构事务支出</t>
  </si>
  <si>
    <t xml:space="preserve">  工会费</t>
  </si>
  <si>
    <t xml:space="preserve">    工会费</t>
  </si>
  <si>
    <t xml:space="preserve">  福利费</t>
  </si>
  <si>
    <t xml:space="preserve">    福利费</t>
  </si>
  <si>
    <t xml:space="preserve">  取暖费</t>
  </si>
  <si>
    <t xml:space="preserve">    取暖费</t>
  </si>
  <si>
    <t xml:space="preserve">  特需费</t>
  </si>
  <si>
    <t xml:space="preserve">    特需费</t>
  </si>
  <si>
    <t xml:space="preserve">  专项业务费</t>
  </si>
  <si>
    <t xml:space="preserve">    信访维稳及工作运转经费等</t>
  </si>
  <si>
    <t xml:space="preserve">    2017年我部门预算支出3585377.2元。按功能分类：一般公共服务支出3075413元，占总支出85.8%；社会保障与就业支出193248.2元，占总支出5.4%；医疗卫生与计划生育支出130081元，占总支出3.6%；住房保障支出支出186635元，占总支出5.2%。
    按经济科目分类：工资福利支出1496003元，占总支出41.7%；商品服务支出763450元，占总支出21.3%；对个人和家庭补助支出1325924.2元，占总支出37%。</t>
  </si>
  <si>
    <t>2017年专项资金项目批复明细表</t>
  </si>
  <si>
    <t>预算科目名称</t>
  </si>
  <si>
    <t>项目名称</t>
  </si>
  <si>
    <t>项目经费</t>
  </si>
  <si>
    <t>项目经费合计</t>
  </si>
  <si>
    <t>预算内</t>
  </si>
  <si>
    <t>预算内小计</t>
  </si>
  <si>
    <t>成本性项目经费</t>
  </si>
  <si>
    <t>政策性刚性配套经费</t>
  </si>
  <si>
    <t>事业发展经费</t>
  </si>
  <si>
    <t>教育收费小计</t>
  </si>
  <si>
    <t>教育收费项目支出</t>
  </si>
  <si>
    <t>成本性项目支出</t>
  </si>
  <si>
    <t>1=2+6</t>
  </si>
  <si>
    <t>2=3+4+5</t>
  </si>
  <si>
    <t>6=7+8</t>
  </si>
  <si>
    <t>行政政法科</t>
  </si>
  <si>
    <t>011001</t>
  </si>
  <si>
    <t xml:space="preserve">  中共黔南州委黔南州人民政府信访局</t>
  </si>
  <si>
    <t xml:space="preserve">  2013199</t>
  </si>
  <si>
    <t xml:space="preserve">    其他党委办公厅（室）及相关机构事务支出</t>
  </si>
  <si>
    <t>信访维稳及工作运转经费等</t>
  </si>
  <si>
    <t>2017年一般公共预算支出中的信访维稳及工作运行经费
500000元，占预算总额的比重的13.9%，主要用于2017年信访维稳事项中需支出的专项经费。</t>
  </si>
  <si>
    <t>2017年州级单位部门预算批复科目汇总表</t>
  </si>
  <si>
    <t>预算        安排数</t>
  </si>
  <si>
    <t>扣除项目</t>
  </si>
  <si>
    <t>代扣项目</t>
  </si>
  <si>
    <t>暂扣项目</t>
  </si>
  <si>
    <t>年初指标下达数</t>
  </si>
  <si>
    <t>批复数</t>
  </si>
  <si>
    <t>教育费</t>
  </si>
  <si>
    <t>进驻政府中心定额公用经费</t>
  </si>
  <si>
    <t>工会费</t>
  </si>
  <si>
    <t>离休人员医疗费</t>
  </si>
  <si>
    <t>奖励性绩效工资</t>
  </si>
  <si>
    <t>年终一次性奖金</t>
  </si>
  <si>
    <t>离休人员年终生活费</t>
  </si>
  <si>
    <t>退休人员年终生活费</t>
  </si>
  <si>
    <t>执勤津贴、卫生津贴等</t>
  </si>
  <si>
    <t>学生助学金</t>
  </si>
  <si>
    <t>2=3+4</t>
  </si>
  <si>
    <t>5=6+7</t>
  </si>
  <si>
    <t>8=9+10+11+12+13+14</t>
  </si>
  <si>
    <t>15=1-2-5-8</t>
  </si>
  <si>
    <t>16=1-2</t>
  </si>
  <si>
    <t>一般公共服务支出</t>
  </si>
  <si>
    <t xml:space="preserve">  行政运行（党委办公厅（室）及相关机构事务）</t>
  </si>
  <si>
    <t>福利费</t>
  </si>
  <si>
    <t>2013101</t>
  </si>
  <si>
    <t xml:space="preserve">    行政运行（党委办公厅（室）及相关机构事务）</t>
  </si>
  <si>
    <t>退休年终生活费</t>
  </si>
  <si>
    <t>退休人员统筹外津贴补贴</t>
  </si>
  <si>
    <t>离休人员护理费</t>
  </si>
  <si>
    <t>退休定额公用经费</t>
  </si>
  <si>
    <t>公车补贴</t>
  </si>
  <si>
    <t>特需费</t>
  </si>
  <si>
    <t>奖金</t>
  </si>
  <si>
    <t>独生子女保健费</t>
  </si>
  <si>
    <t>取暖费</t>
  </si>
  <si>
    <t>津贴补贴</t>
  </si>
  <si>
    <t>离休干部生活补贴</t>
  </si>
  <si>
    <t>退休电话费补助</t>
  </si>
  <si>
    <t>离休人员津贴补贴</t>
  </si>
  <si>
    <t>七十岁以上退休医药费补助</t>
  </si>
  <si>
    <t>离休年终生活费</t>
  </si>
  <si>
    <t>基本工资</t>
  </si>
  <si>
    <t>离休定额公用经费</t>
  </si>
  <si>
    <t>基本离休费</t>
  </si>
  <si>
    <t xml:space="preserve">  其他党委办公厅（室）及相关机构事务支出</t>
  </si>
  <si>
    <t>定额公用经费</t>
  </si>
  <si>
    <t>2013199</t>
  </si>
  <si>
    <t>社会保障和就业支出</t>
  </si>
  <si>
    <t xml:space="preserve">  机关事业单位基本养老保险缴费支出</t>
  </si>
  <si>
    <t>养老保险</t>
  </si>
  <si>
    <t>2080505</t>
  </si>
  <si>
    <t xml:space="preserve">    机关事业单位基本养老保险缴费支出</t>
  </si>
  <si>
    <t xml:space="preserve">  财政对失业保险基金的补助</t>
  </si>
  <si>
    <t>失业保险</t>
  </si>
  <si>
    <t>2082701</t>
  </si>
  <si>
    <t xml:space="preserve">    财政对失业保险基金的补助</t>
  </si>
  <si>
    <t xml:space="preserve">  财政对工伤保险基金的补助</t>
  </si>
  <si>
    <t>工伤保险</t>
  </si>
  <si>
    <t>2082702</t>
  </si>
  <si>
    <t xml:space="preserve">    财政对工伤保险基金的补助</t>
  </si>
  <si>
    <t xml:space="preserve">  财政对生育保险基金的补助</t>
  </si>
  <si>
    <t>生育保险</t>
  </si>
  <si>
    <t>2082703</t>
  </si>
  <si>
    <t xml:space="preserve">    财政对生育保险基金的补助</t>
  </si>
  <si>
    <t>医疗卫生与计划生育支出</t>
  </si>
  <si>
    <t xml:space="preserve">  行政单位医疗</t>
  </si>
  <si>
    <t>医疗保险</t>
  </si>
  <si>
    <t>2101101</t>
  </si>
  <si>
    <t xml:space="preserve">    行政单位医疗</t>
  </si>
  <si>
    <t xml:space="preserve">  公务员医疗补助</t>
  </si>
  <si>
    <t>2101103</t>
  </si>
  <si>
    <t>住房保障支出</t>
  </si>
  <si>
    <t xml:space="preserve">  住房公积金</t>
  </si>
  <si>
    <t>2210201</t>
  </si>
  <si>
    <t>2017年商品服务支出表</t>
  </si>
  <si>
    <t xml:space="preserve">  办公费</t>
  </si>
  <si>
    <t xml:space="preserve">  邮电费</t>
  </si>
  <si>
    <t xml:space="preserve">  公务用车运行维护费</t>
  </si>
  <si>
    <t xml:space="preserve">  其他商品和服务支出</t>
  </si>
  <si>
    <t xml:space="preserve">  水费</t>
  </si>
  <si>
    <t xml:space="preserve">  公务接待费</t>
  </si>
  <si>
    <t xml:space="preserve">  差旅费</t>
  </si>
  <si>
    <t xml:space="preserve">  工会经费</t>
  </si>
  <si>
    <t>2017年我部门公用经费共计228000元，其中：印刷费预算支出20000元，占公用经费支出8.8%；公务费预算支出100000元，占公用经费的43.9%，业务费预算支出80000元，占公用经费的35%，设备购置费预算支出28000元，占公用经费的12.3%。</t>
  </si>
  <si>
    <t>表（四）</t>
  </si>
  <si>
    <t>一般公共预算“三公”经费预算情况</t>
  </si>
  <si>
    <t>单位名称：中共黔南州委州人民政府信访局</t>
  </si>
  <si>
    <t>项目内容</t>
  </si>
  <si>
    <t>2016年预算数</t>
  </si>
  <si>
    <t>2017年预算数</t>
  </si>
  <si>
    <t>增加</t>
  </si>
  <si>
    <t>增长（%）</t>
  </si>
  <si>
    <t>增减变动原因</t>
  </si>
  <si>
    <t>因公出国（境）费用</t>
  </si>
  <si>
    <t>公务用车运行维护费</t>
  </si>
  <si>
    <t>500000元</t>
  </si>
  <si>
    <t>20000元</t>
  </si>
  <si>
    <t>-30000元</t>
  </si>
  <si>
    <t>按公车改革应减少二台车辆，都已经交国资局，但有一台未处理完毕，数据任在我局固定资产系统中。2017年我局实际只留一台应急车</t>
  </si>
  <si>
    <t>公务用车购置费</t>
  </si>
  <si>
    <t>公务接待费</t>
  </si>
  <si>
    <t>100000元</t>
  </si>
  <si>
    <t>60000元</t>
  </si>
  <si>
    <t>40000元</t>
  </si>
  <si>
    <t>注：我单位公务用车实际保有量共一辆。</t>
  </si>
  <si>
    <t>国有资产说明</t>
  </si>
  <si>
    <t>2016年本单位占有使用国有资产总额1525606.6元、包括交通运输工具和办公设备，年初主要交通工具（车辆）3台，总额637900元，按照公车改革政策，应减少二台车辆，但一台已经上交国资局，手续未办理完毕，车辆数据还留在我局固定资产系统，按照预算公开说明要求以决算数据作依据，2016年度实际减少一台车辆，金额为221800元，年末总金额为416100元，办公设备年初总额911207.6元，2016年12月增加办公设备（空调）金额198299元，年末总额1109506.6元。</t>
  </si>
  <si>
    <t>一、2017年预算绩效目标：</t>
  </si>
  <si>
    <t>预算绩效目标：1.严格控制“三公”经费，压缩会议费、差旅费等支出，发挥预算资金使用效益
                2.全州信访工作在州委、州政府的正确领导下，在省群众工作中心（省联席办、省信访局）的指导下，紧紧围绕全州中心工作，深入学习贯彻国家、省、州2017年重点工作的要求，结合我局的实际扎实推进“阳光信访”、“法治信访”、“责任信访”、切实维护群众的合法利益，为社会的发展营造良好的社会环境。</t>
  </si>
  <si>
    <t>相关绩效指标：　（一）围绕中心深入推进群众信访工作。打好维护社会和谐稳定的“三个战役”（“两节”“两会”期间的信访工作，省第十二次党代会期间的信访工作，党的十九大期间的信访工作），深入推进群众信访工作服务精准扶贫。
（二）抓好重点领域突出矛盾问题专项整治。开展重点领域突出矛盾问题“大整治”行动，分类专项治理突出问题。持续推进信访积案化解“百日攻坚”。
（三）抓好及时精准排查预防处置环节。深度实施“三个四级个案台账”管理体系机制，加强信访信息综合分析，及时就地化解矛盾纠纷信访问题。
（四）抓好信访工作制度改革创新。抓好制度设计和推进创新改革，抓好上下联动落实好创新改革成果。
（五）抓好网上信访主渠道推进阳光信访。推动“互联网+信访”战略实施，着力提高网上信访事项办理“三率”指标。
（六）坚持法治思维法治方式推进法治信访。推进信访法治化建设和实施，开展规范有序的信访群众法治教育。
（七）强化督查调度问效问责推进责任信访。严格执行《信访工作责任制实施办法》，坚持责任信访更细更精准更有效，进一步加大督查调度的力度和强度。
（八）抓好基础业务工作促进规范。进一步规范信访工作基础业务，加强群众信访工作平台建设。
（九）抓好宣传引导理论研究。建强宣传阵地，务实开展实地调查与理论研究工作。
（十）抓好机关建设提高干部队伍素质。深入开展“四型机关”建设，深入推进信访系统党风廉政建设。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</si>
</sst>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_ "/>
    <numFmt numFmtId="178" formatCode="#,##0_);[Red]\(#,##0\)"/>
    <numFmt numFmtId="179" formatCode="#,##0.00_);[Red]\(#,##0.00\)"/>
  </numFmts>
  <fonts count="6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.5"/>
      <color theme="1"/>
      <name val="楷体_GB2312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16"/>
      <name val="宋体"/>
      <charset val="134"/>
    </font>
    <font>
      <sz val="8"/>
      <name val="Times New Roman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8"/>
      <color indexed="8"/>
      <name val="隶书"/>
      <charset val="134"/>
    </font>
    <font>
      <sz val="36"/>
      <color indexed="8"/>
      <name val="华文彩云"/>
      <charset val="134"/>
    </font>
    <font>
      <sz val="20"/>
      <color indexed="8"/>
      <name val="华文琥珀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9"/>
      <color theme="1"/>
      <name val="宋体"/>
      <charset val="134"/>
    </font>
    <font>
      <sz val="16"/>
      <color theme="1"/>
      <name val="仿宋_GB2312"/>
      <charset val="134"/>
    </font>
    <font>
      <u/>
      <sz val="10"/>
      <color theme="1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8284"/>
        <bgColor indexed="64"/>
      </patternFill>
    </fill>
    <fill>
      <patternFill patternType="solid">
        <fgColor rgb="FFE3FFE3"/>
        <bgColor indexed="64"/>
      </patternFill>
    </fill>
    <fill>
      <patternFill patternType="solid">
        <fgColor rgb="FFC6C3FF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E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3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37" applyNumberFormat="0" applyAlignment="0" applyProtection="0">
      <alignment vertical="center"/>
    </xf>
    <xf numFmtId="0" fontId="38" fillId="10" borderId="38" applyNumberFormat="0" applyAlignment="0" applyProtection="0">
      <alignment vertical="center"/>
    </xf>
    <xf numFmtId="0" fontId="39" fillId="10" borderId="37" applyNumberFormat="0" applyAlignment="0" applyProtection="0">
      <alignment vertical="center"/>
    </xf>
    <xf numFmtId="0" fontId="40" fillId="11" borderId="39" applyNumberFormat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40" borderId="42" applyNumberFormat="0" applyAlignment="0" applyProtection="0">
      <alignment vertical="center"/>
    </xf>
    <xf numFmtId="0" fontId="50" fillId="40" borderId="4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44" applyNumberFormat="0" applyFill="0" applyAlignment="0" applyProtection="0">
      <alignment vertical="center"/>
    </xf>
    <xf numFmtId="0" fontId="49" fillId="40" borderId="42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0" fillId="40" borderId="43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40" borderId="42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5" fillId="0" borderId="0"/>
    <xf numFmtId="0" fontId="48" fillId="45" borderId="0" applyNumberFormat="0" applyBorder="0" applyAlignment="0" applyProtection="0">
      <alignment vertical="center"/>
    </xf>
    <xf numFmtId="0" fontId="55" fillId="0" borderId="0"/>
    <xf numFmtId="0" fontId="48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40" borderId="43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6" fillId="50" borderId="45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20" fillId="0" borderId="0"/>
    <xf numFmtId="0" fontId="51" fillId="43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7" fillId="0" borderId="46" applyNumberFormat="0" applyFill="0" applyAlignment="0" applyProtection="0">
      <alignment vertical="center"/>
    </xf>
    <xf numFmtId="0" fontId="57" fillId="0" borderId="46" applyNumberFormat="0" applyFill="0" applyAlignment="0" applyProtection="0">
      <alignment vertical="center"/>
    </xf>
    <xf numFmtId="0" fontId="57" fillId="0" borderId="46" applyNumberFormat="0" applyFill="0" applyAlignment="0" applyProtection="0">
      <alignment vertical="center"/>
    </xf>
    <xf numFmtId="0" fontId="58" fillId="0" borderId="47" applyNumberFormat="0" applyFill="0" applyAlignment="0" applyProtection="0">
      <alignment vertical="center"/>
    </xf>
    <xf numFmtId="0" fontId="58" fillId="0" borderId="47" applyNumberFormat="0" applyFill="0" applyAlignment="0" applyProtection="0">
      <alignment vertical="center"/>
    </xf>
    <xf numFmtId="0" fontId="58" fillId="0" borderId="47" applyNumberFormat="0" applyFill="0" applyAlignment="0" applyProtection="0">
      <alignment vertical="center"/>
    </xf>
    <xf numFmtId="0" fontId="59" fillId="0" borderId="48" applyNumberFormat="0" applyFill="0" applyAlignment="0" applyProtection="0">
      <alignment vertical="center"/>
    </xf>
    <xf numFmtId="0" fontId="59" fillId="0" borderId="48" applyNumberFormat="0" applyFill="0" applyAlignment="0" applyProtection="0">
      <alignment vertical="center"/>
    </xf>
    <xf numFmtId="0" fontId="59" fillId="0" borderId="4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4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/>
    <xf numFmtId="0" fontId="5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0" fillId="0" borderId="49" applyNumberFormat="0" applyFill="0" applyAlignment="0" applyProtection="0">
      <alignment vertical="center"/>
    </xf>
    <xf numFmtId="0" fontId="60" fillId="0" borderId="49" applyNumberFormat="0" applyFill="0" applyAlignment="0" applyProtection="0">
      <alignment vertical="center"/>
    </xf>
    <xf numFmtId="0" fontId="56" fillId="50" borderId="45" applyNumberFormat="0" applyAlignment="0" applyProtection="0">
      <alignment vertical="center"/>
    </xf>
    <xf numFmtId="0" fontId="56" fillId="50" borderId="4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44" applyNumberFormat="0" applyFill="0" applyAlignment="0" applyProtection="0">
      <alignment vertical="center"/>
    </xf>
    <xf numFmtId="0" fontId="53" fillId="0" borderId="44" applyNumberFormat="0" applyFill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65" fillId="47" borderId="43" applyNumberFormat="0" applyAlignment="0" applyProtection="0">
      <alignment vertical="center"/>
    </xf>
    <xf numFmtId="0" fontId="65" fillId="47" borderId="43" applyNumberFormat="0" applyAlignment="0" applyProtection="0">
      <alignment vertical="center"/>
    </xf>
    <xf numFmtId="0" fontId="65" fillId="47" borderId="43" applyNumberFormat="0" applyAlignment="0" applyProtection="0">
      <alignment vertical="center"/>
    </xf>
    <xf numFmtId="0" fontId="55" fillId="60" borderId="50" applyNumberFormat="0" applyFont="0" applyAlignment="0" applyProtection="0">
      <alignment vertical="center"/>
    </xf>
    <xf numFmtId="0" fontId="20" fillId="60" borderId="50" applyNumberFormat="0" applyFont="0" applyAlignment="0" applyProtection="0">
      <alignment vertical="center"/>
    </xf>
    <xf numFmtId="0" fontId="20" fillId="60" borderId="50" applyNumberFormat="0" applyFont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/>
    </xf>
    <xf numFmtId="0" fontId="1" fillId="3" borderId="6" xfId="0" applyNumberFormat="1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right" vertical="center"/>
    </xf>
    <xf numFmtId="0" fontId="9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/>
    </xf>
    <xf numFmtId="0" fontId="10" fillId="2" borderId="8" xfId="0" applyNumberFormat="1" applyFont="1" applyFill="1" applyBorder="1" applyAlignment="1">
      <alignment horizontal="left" vertical="center"/>
    </xf>
    <xf numFmtId="176" fontId="10" fillId="2" borderId="8" xfId="0" applyNumberFormat="1" applyFont="1" applyFill="1" applyBorder="1" applyAlignment="1">
      <alignment horizontal="right" vertical="center" wrapText="1"/>
    </xf>
    <xf numFmtId="49" fontId="10" fillId="3" borderId="8" xfId="0" applyNumberFormat="1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>
      <alignment horizontal="left" vertical="center"/>
    </xf>
    <xf numFmtId="176" fontId="10" fillId="3" borderId="8" xfId="0" applyNumberFormat="1" applyFont="1" applyFill="1" applyBorder="1" applyAlignment="1">
      <alignment horizontal="right" vertical="center" wrapText="1"/>
    </xf>
    <xf numFmtId="49" fontId="10" fillId="4" borderId="8" xfId="0" applyNumberFormat="1" applyFont="1" applyFill="1" applyBorder="1" applyAlignment="1">
      <alignment horizontal="left" vertical="center"/>
    </xf>
    <xf numFmtId="0" fontId="10" fillId="4" borderId="8" xfId="0" applyNumberFormat="1" applyFont="1" applyFill="1" applyBorder="1" applyAlignment="1">
      <alignment horizontal="left" vertical="center"/>
    </xf>
    <xf numFmtId="176" fontId="10" fillId="4" borderId="8" xfId="0" applyNumberFormat="1" applyFont="1" applyFill="1" applyBorder="1" applyAlignment="1">
      <alignment horizontal="right" vertical="center" wrapText="1"/>
    </xf>
    <xf numFmtId="49" fontId="10" fillId="5" borderId="8" xfId="0" applyNumberFormat="1" applyFont="1" applyFill="1" applyBorder="1" applyAlignment="1">
      <alignment horizontal="left" vertical="center"/>
    </xf>
    <xf numFmtId="0" fontId="10" fillId="5" borderId="8" xfId="0" applyNumberFormat="1" applyFont="1" applyFill="1" applyBorder="1" applyAlignment="1">
      <alignment horizontal="left" vertical="center"/>
    </xf>
    <xf numFmtId="176" fontId="10" fillId="5" borderId="8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left" vertical="center"/>
    </xf>
    <xf numFmtId="176" fontId="10" fillId="0" borderId="8" xfId="0" applyNumberFormat="1" applyFont="1" applyFill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0" fillId="6" borderId="8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right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left" vertical="center"/>
    </xf>
    <xf numFmtId="177" fontId="13" fillId="3" borderId="1" xfId="0" applyNumberFormat="1" applyFont="1" applyFill="1" applyBorder="1" applyAlignment="1">
      <alignment horizontal="right" vertical="center"/>
    </xf>
    <xf numFmtId="49" fontId="13" fillId="4" borderId="1" xfId="0" applyNumberFormat="1" applyFont="1" applyFill="1" applyBorder="1" applyAlignment="1">
      <alignment horizontal="left" vertical="center"/>
    </xf>
    <xf numFmtId="0" fontId="13" fillId="4" borderId="1" xfId="0" applyNumberFormat="1" applyFont="1" applyFill="1" applyBorder="1" applyAlignment="1">
      <alignment horizontal="left" vertical="center"/>
    </xf>
    <xf numFmtId="177" fontId="13" fillId="4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/>
    </xf>
    <xf numFmtId="4" fontId="1" fillId="2" borderId="6" xfId="0" applyNumberFormat="1" applyFont="1" applyFill="1" applyBorder="1" applyAlignment="1">
      <alignment horizontal="right" vertical="center"/>
    </xf>
    <xf numFmtId="49" fontId="12" fillId="0" borderId="0" xfId="0" applyNumberFormat="1" applyFont="1" applyFill="1">
      <alignment vertical="center"/>
    </xf>
    <xf numFmtId="49" fontId="1" fillId="4" borderId="6" xfId="0" applyNumberFormat="1" applyFont="1" applyFill="1" applyBorder="1" applyAlignment="1">
      <alignment horizontal="left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left" vertical="center"/>
    </xf>
    <xf numFmtId="176" fontId="1" fillId="4" borderId="6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49" fontId="1" fillId="0" borderId="6" xfId="0" applyNumberFormat="1" applyFont="1" applyFill="1" applyBorder="1" applyAlignment="1">
      <alignment horizontal="left" vertical="center"/>
    </xf>
    <xf numFmtId="4" fontId="1" fillId="0" borderId="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NumberFormat="1" applyFont="1" applyFill="1">
      <alignment vertical="center"/>
    </xf>
    <xf numFmtId="0" fontId="16" fillId="0" borderId="0" xfId="140" applyFont="1" applyAlignment="1">
      <alignment horizontal="center" vertical="center"/>
    </xf>
    <xf numFmtId="0" fontId="16" fillId="0" borderId="0" xfId="140" applyFont="1" applyFill="1">
      <alignment vertical="center"/>
    </xf>
    <xf numFmtId="0" fontId="16" fillId="0" borderId="0" xfId="140" applyFont="1">
      <alignment vertical="center"/>
    </xf>
    <xf numFmtId="0" fontId="16" fillId="0" borderId="0" xfId="140" applyFont="1" applyAlignment="1">
      <alignment horizontal="left" vertical="center"/>
    </xf>
    <xf numFmtId="0" fontId="17" fillId="0" borderId="0" xfId="54" applyNumberFormat="1" applyFont="1" applyFill="1" applyAlignment="1" applyProtection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0" xfId="54" applyFont="1">
      <alignment vertical="center"/>
    </xf>
    <xf numFmtId="0" fontId="16" fillId="0" borderId="24" xfId="54" applyNumberFormat="1" applyFont="1" applyFill="1" applyBorder="1" applyAlignment="1" applyProtection="1">
      <alignment horizontal="center" vertical="center" wrapText="1"/>
    </xf>
    <xf numFmtId="0" fontId="16" fillId="0" borderId="25" xfId="54" applyNumberFormat="1" applyFont="1" applyFill="1" applyBorder="1" applyAlignment="1" applyProtection="1">
      <alignment horizontal="center" vertical="center" wrapText="1"/>
    </xf>
    <xf numFmtId="0" fontId="16" fillId="0" borderId="26" xfId="54" applyNumberFormat="1" applyFont="1" applyFill="1" applyBorder="1" applyAlignment="1" applyProtection="1">
      <alignment horizontal="center" vertical="center" wrapText="1"/>
    </xf>
    <xf numFmtId="0" fontId="16" fillId="0" borderId="27" xfId="54" applyNumberFormat="1" applyFont="1" applyFill="1" applyBorder="1" applyAlignment="1" applyProtection="1">
      <alignment horizontal="center" vertical="center" wrapText="1"/>
    </xf>
    <xf numFmtId="0" fontId="16" fillId="0" borderId="1" xfId="54" applyNumberFormat="1" applyFont="1" applyFill="1" applyBorder="1" applyAlignment="1" applyProtection="1">
      <alignment horizontal="center" vertical="center" wrapText="1"/>
    </xf>
    <xf numFmtId="0" fontId="16" fillId="0" borderId="18" xfId="54" applyNumberFormat="1" applyFont="1" applyFill="1" applyBorder="1" applyAlignment="1" applyProtection="1">
      <alignment horizontal="center" vertical="center" wrapText="1"/>
    </xf>
    <xf numFmtId="0" fontId="16" fillId="0" borderId="28" xfId="54" applyNumberFormat="1" applyFont="1" applyFill="1" applyBorder="1" applyAlignment="1" applyProtection="1">
      <alignment horizontal="center" vertical="center" wrapText="1"/>
    </xf>
    <xf numFmtId="0" fontId="16" fillId="0" borderId="24" xfId="54" applyFont="1" applyBorder="1" applyAlignment="1">
      <alignment horizontal="center" vertical="center" wrapText="1"/>
    </xf>
    <xf numFmtId="0" fontId="16" fillId="0" borderId="29" xfId="54" applyNumberFormat="1" applyFont="1" applyFill="1" applyBorder="1" applyAlignment="1" applyProtection="1">
      <alignment horizontal="center" vertical="center" wrapText="1"/>
    </xf>
    <xf numFmtId="0" fontId="16" fillId="0" borderId="30" xfId="54" applyNumberFormat="1" applyFont="1" applyFill="1" applyBorder="1" applyAlignment="1" applyProtection="1">
      <alignment horizontal="center" vertical="center" wrapText="1"/>
    </xf>
    <xf numFmtId="0" fontId="16" fillId="0" borderId="29" xfId="54" applyFont="1" applyBorder="1" applyAlignment="1">
      <alignment horizontal="center" vertical="center" wrapText="1"/>
    </xf>
    <xf numFmtId="49" fontId="16" fillId="3" borderId="1" xfId="54" applyNumberFormat="1" applyFont="1" applyFill="1" applyBorder="1" applyAlignment="1" applyProtection="1">
      <alignment horizontal="left" vertical="center"/>
    </xf>
    <xf numFmtId="0" fontId="16" fillId="3" borderId="1" xfId="54" applyNumberFormat="1" applyFont="1" applyFill="1" applyBorder="1" applyAlignment="1" applyProtection="1">
      <alignment horizontal="left" vertical="center" wrapText="1"/>
    </xf>
    <xf numFmtId="178" fontId="16" fillId="3" borderId="1" xfId="54" applyNumberFormat="1" applyFont="1" applyFill="1" applyBorder="1" applyAlignment="1" applyProtection="1">
      <alignment horizontal="right" vertical="center"/>
    </xf>
    <xf numFmtId="0" fontId="18" fillId="0" borderId="0" xfId="140" applyNumberFormat="1" applyFont="1" applyAlignment="1">
      <alignment horizontal="center" vertical="center" wrapText="1"/>
    </xf>
    <xf numFmtId="0" fontId="16" fillId="0" borderId="0" xfId="140" applyNumberFormat="1" applyFont="1" applyAlignment="1">
      <alignment horizontal="center" vertical="center" wrapText="1"/>
    </xf>
    <xf numFmtId="0" fontId="16" fillId="0" borderId="0" xfId="54" applyFont="1" applyAlignment="1">
      <alignment horizontal="right" vertical="center"/>
    </xf>
    <xf numFmtId="179" fontId="16" fillId="3" borderId="1" xfId="54" applyNumberFormat="1" applyFont="1" applyFill="1" applyBorder="1" applyAlignment="1" applyProtection="1">
      <alignment horizontal="right" vertical="center"/>
    </xf>
    <xf numFmtId="0" fontId="19" fillId="0" borderId="0" xfId="54" applyFont="1">
      <alignment vertical="center"/>
    </xf>
    <xf numFmtId="0" fontId="19" fillId="0" borderId="0" xfId="54" applyFont="1" applyAlignment="1">
      <alignment horizontal="center" vertical="center"/>
    </xf>
    <xf numFmtId="0" fontId="19" fillId="0" borderId="0" xfId="54" applyFont="1" applyFill="1">
      <alignment vertical="center"/>
    </xf>
    <xf numFmtId="0" fontId="20" fillId="0" borderId="0" xfId="140" applyFill="1">
      <alignment vertical="center"/>
    </xf>
    <xf numFmtId="0" fontId="20" fillId="0" borderId="0" xfId="140">
      <alignment vertical="center"/>
    </xf>
    <xf numFmtId="0" fontId="20" fillId="0" borderId="0" xfId="140" applyFont="1">
      <alignment vertical="center"/>
    </xf>
    <xf numFmtId="0" fontId="21" fillId="0" borderId="0" xfId="54" applyNumberFormat="1" applyFont="1" applyFill="1" applyAlignment="1" applyProtection="1">
      <alignment horizontal="center" vertical="center"/>
    </xf>
    <xf numFmtId="0" fontId="20" fillId="0" borderId="0" xfId="54" applyFont="1" applyFill="1">
      <alignment vertical="center"/>
    </xf>
    <xf numFmtId="0" fontId="22" fillId="0" borderId="0" xfId="54" applyFont="1">
      <alignment vertical="center"/>
    </xf>
    <xf numFmtId="0" fontId="20" fillId="0" borderId="0" xfId="54" applyFont="1" applyAlignment="1">
      <alignment horizontal="right" vertical="center"/>
    </xf>
    <xf numFmtId="0" fontId="20" fillId="0" borderId="1" xfId="54" applyNumberFormat="1" applyFont="1" applyFill="1" applyBorder="1" applyAlignment="1" applyProtection="1">
      <alignment horizontal="center" vertical="center"/>
    </xf>
    <xf numFmtId="0" fontId="20" fillId="0" borderId="1" xfId="54" applyFont="1" applyFill="1" applyBorder="1" applyAlignment="1">
      <alignment horizontal="center" vertical="center"/>
    </xf>
    <xf numFmtId="0" fontId="1" fillId="0" borderId="1" xfId="54" applyFont="1" applyBorder="1" applyAlignment="1">
      <alignment horizontal="center" vertical="center"/>
    </xf>
    <xf numFmtId="0" fontId="20" fillId="0" borderId="1" xfId="54" applyFont="1" applyBorder="1" applyAlignment="1">
      <alignment horizontal="center" vertical="center"/>
    </xf>
    <xf numFmtId="0" fontId="20" fillId="0" borderId="1" xfId="54" applyFont="1" applyFill="1" applyBorder="1">
      <alignment vertical="center"/>
    </xf>
    <xf numFmtId="179" fontId="20" fillId="0" borderId="23" xfId="140" applyNumberFormat="1" applyFont="1" applyFill="1" applyBorder="1" applyAlignment="1">
      <alignment horizontal="right" vertical="center"/>
    </xf>
    <xf numFmtId="0" fontId="20" fillId="0" borderId="29" xfId="140" applyFont="1" applyFill="1" applyBorder="1">
      <alignment vertical="center"/>
    </xf>
    <xf numFmtId="179" fontId="20" fillId="0" borderId="1" xfId="140" applyNumberFormat="1" applyFont="1" applyFill="1" applyBorder="1" applyAlignment="1">
      <alignment horizontal="right" vertical="center"/>
    </xf>
    <xf numFmtId="0" fontId="20" fillId="0" borderId="28" xfId="54" applyFont="1" applyFill="1" applyBorder="1">
      <alignment vertical="center"/>
    </xf>
    <xf numFmtId="0" fontId="20" fillId="0" borderId="31" xfId="140" applyFont="1" applyFill="1" applyBorder="1">
      <alignment vertical="center"/>
    </xf>
    <xf numFmtId="179" fontId="20" fillId="0" borderId="30" xfId="140" applyNumberFormat="1" applyFont="1" applyFill="1" applyBorder="1" applyAlignment="1">
      <alignment horizontal="right" vertical="center"/>
    </xf>
    <xf numFmtId="0" fontId="20" fillId="0" borderId="29" xfId="140" applyFont="1" applyFill="1" applyBorder="1" applyAlignment="1">
      <alignment horizontal="center" vertical="center"/>
    </xf>
    <xf numFmtId="0" fontId="20" fillId="0" borderId="30" xfId="140" applyFont="1" applyFill="1" applyBorder="1">
      <alignment vertical="center"/>
    </xf>
    <xf numFmtId="179" fontId="20" fillId="0" borderId="23" xfId="140" applyNumberFormat="1" applyFont="1" applyBorder="1" applyAlignment="1">
      <alignment horizontal="right" vertical="center"/>
    </xf>
    <xf numFmtId="0" fontId="20" fillId="0" borderId="29" xfId="140" applyFont="1" applyBorder="1">
      <alignment vertical="center"/>
    </xf>
    <xf numFmtId="0" fontId="20" fillId="0" borderId="1" xfId="54" applyFont="1" applyBorder="1">
      <alignment vertical="center"/>
    </xf>
    <xf numFmtId="179" fontId="20" fillId="0" borderId="1" xfId="140" applyNumberFormat="1" applyFont="1" applyBorder="1" applyAlignment="1">
      <alignment horizontal="right" vertical="center"/>
    </xf>
    <xf numFmtId="0" fontId="20" fillId="7" borderId="1" xfId="54" applyFont="1" applyFill="1" applyBorder="1" applyAlignment="1">
      <alignment horizontal="center" vertical="center"/>
    </xf>
    <xf numFmtId="179" fontId="20" fillId="7" borderId="30" xfId="140" applyNumberFormat="1" applyFont="1" applyFill="1" applyBorder="1" applyAlignment="1">
      <alignment horizontal="right" vertical="center"/>
    </xf>
    <xf numFmtId="0" fontId="20" fillId="7" borderId="29" xfId="140" applyFont="1" applyFill="1" applyBorder="1" applyAlignment="1">
      <alignment horizontal="center" vertical="center"/>
    </xf>
    <xf numFmtId="179" fontId="20" fillId="7" borderId="1" xfId="140" applyNumberFormat="1" applyFont="1" applyFill="1" applyBorder="1" applyAlignment="1">
      <alignment horizontal="right" vertical="center"/>
    </xf>
    <xf numFmtId="0" fontId="18" fillId="0" borderId="0" xfId="140" applyNumberFormat="1" applyFont="1" applyAlignment="1">
      <alignment horizontal="left" vertical="center" wrapText="1"/>
    </xf>
    <xf numFmtId="0" fontId="20" fillId="0" borderId="0" xfId="140" applyNumberFormat="1" applyAlignment="1">
      <alignment horizontal="left" vertical="center" wrapText="1"/>
    </xf>
    <xf numFmtId="0" fontId="20" fillId="0" borderId="0" xfId="54">
      <alignment vertical="center"/>
    </xf>
    <xf numFmtId="0" fontId="23" fillId="0" borderId="0" xfId="54" applyFont="1">
      <alignment vertical="center"/>
    </xf>
    <xf numFmtId="0" fontId="23" fillId="0" borderId="0" xfId="54" applyFont="1" applyFill="1">
      <alignment vertical="center"/>
    </xf>
    <xf numFmtId="0" fontId="0" fillId="0" borderId="0" xfId="0" applyFill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3" fontId="0" fillId="0" borderId="0" xfId="0" applyNumberForma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justify" vertical="center" indent="2"/>
    </xf>
    <xf numFmtId="0" fontId="8" fillId="0" borderId="1" xfId="0" applyFont="1" applyBorder="1" applyAlignment="1">
      <alignment horizontal="justify" vertical="center"/>
    </xf>
  </cellXfs>
  <cellStyles count="1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计算 2" xfId="51"/>
    <cellStyle name="20% - 强调文字颜色 3 2 2" xfId="52"/>
    <cellStyle name="20% - 强调文字颜色 2 2 2" xfId="53"/>
    <cellStyle name="常规 6" xfId="54"/>
    <cellStyle name="60% - 强调文字颜色 2 3" xfId="55"/>
    <cellStyle name="解释性文本 2 2" xfId="56"/>
    <cellStyle name="60% - 强调文字颜色 2 2 2" xfId="57"/>
    <cellStyle name="20% - 强调文字颜色 5 3" xfId="58"/>
    <cellStyle name="40% - 强调文字颜色 4 2" xfId="59"/>
    <cellStyle name="20% - 强调文字颜色 2 3" xfId="60"/>
    <cellStyle name="20% - 强调文字颜色 3 3" xfId="61"/>
    <cellStyle name="链接单元格 3" xfId="62"/>
    <cellStyle name="输出 2" xfId="63"/>
    <cellStyle name="20% - 强调文字颜色 4 2 2" xfId="64"/>
    <cellStyle name="20% - 强调文字颜色 1 3" xfId="65"/>
    <cellStyle name="计算 3" xfId="66"/>
    <cellStyle name="适中 2" xfId="67"/>
    <cellStyle name="20% - 强调文字颜色 3 2" xfId="68"/>
    <cellStyle name="20% - 强调文字颜色 1 2 2" xfId="69"/>
    <cellStyle name="输出 2 2" xfId="70"/>
    <cellStyle name="20% - 强调文字颜色 2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5 2 2" xfId="77"/>
    <cellStyle name="20% - 强调文字颜色 6 2" xfId="78"/>
    <cellStyle name="20% - 强调文字颜色 6 2 2" xfId="79"/>
    <cellStyle name="20% - 强调文字颜色 6 3" xfId="80"/>
    <cellStyle name="40% - 强调文字颜色 1 2" xfId="81"/>
    <cellStyle name="40% - 强调文字颜色 1 2 2" xfId="82"/>
    <cellStyle name="40% - 强调文字颜色 1 3" xfId="83"/>
    <cellStyle name="40% - 强调文字颜色 2 2" xfId="84"/>
    <cellStyle name="40% - 强调文字颜色 2 2 2" xfId="85"/>
    <cellStyle name="40% - 强调文字颜色 2 3" xfId="86"/>
    <cellStyle name="计算 2 2" xfId="87"/>
    <cellStyle name="40% - 强调文字颜色 3 2" xfId="88"/>
    <cellStyle name="40% - 强调文字颜色 3 2 2" xfId="89"/>
    <cellStyle name="40% - 强调文字颜色 3 3" xfId="90"/>
    <cellStyle name="检查单元格 2" xfId="91"/>
    <cellStyle name="40% - 强调文字颜色 4 2 2" xfId="92"/>
    <cellStyle name="40% - 强调文字颜色 4 3" xfId="93"/>
    <cellStyle name="40% - 强调文字颜色 5 2" xfId="94"/>
    <cellStyle name="60% - 强调文字颜色 4 3" xfId="95"/>
    <cellStyle name="40% - 强调文字颜色 5 2 2" xfId="96"/>
    <cellStyle name="40% - 强调文字颜色 5 3" xfId="97"/>
    <cellStyle name="适中 2 2" xfId="98"/>
    <cellStyle name="40% - 强调文字颜色 6 2" xfId="99"/>
    <cellStyle name="40% - 强调文字颜色 6 2 2" xfId="100"/>
    <cellStyle name="强调文字颜色 3 2 2" xfId="101"/>
    <cellStyle name="40% - 强调文字颜色 6 3" xfId="102"/>
    <cellStyle name="60% - 强调文字颜色 1 2" xfId="103"/>
    <cellStyle name="60% - 强调文字颜色 1 2 2" xfId="104"/>
    <cellStyle name="60% - 强调文字颜色 1 3" xfId="105"/>
    <cellStyle name="常规 5" xfId="106"/>
    <cellStyle name="60% - 强调文字颜色 2 2" xfId="107"/>
    <cellStyle name="60% - 强调文字颜色 3 2" xfId="108"/>
    <cellStyle name="60% - 强调文字颜色 3 2 2" xfId="109"/>
    <cellStyle name="60% - 强调文字颜色 3 3" xfId="110"/>
    <cellStyle name="60% - 强调文字颜色 4 2" xfId="111"/>
    <cellStyle name="60% - 强调文字颜色 4 2 2" xfId="112"/>
    <cellStyle name="60% - 强调文字颜色 5 2" xfId="113"/>
    <cellStyle name="60% - 强调文字颜色 5 2 2" xfId="114"/>
    <cellStyle name="60% - 强调文字颜色 5 3" xfId="115"/>
    <cellStyle name="60% - 强调文字颜色 6 2" xfId="116"/>
    <cellStyle name="60% - 强调文字颜色 6 2 2" xfId="117"/>
    <cellStyle name="60% - 强调文字颜色 6 3" xfId="118"/>
    <cellStyle name="标题 1 2" xfId="119"/>
    <cellStyle name="标题 1 2 2" xfId="120"/>
    <cellStyle name="标题 1 3" xfId="121"/>
    <cellStyle name="标题 2 2" xfId="122"/>
    <cellStyle name="标题 2 2 2" xfId="123"/>
    <cellStyle name="标题 2 3" xfId="124"/>
    <cellStyle name="标题 3 2" xfId="125"/>
    <cellStyle name="标题 3 2 2" xfId="126"/>
    <cellStyle name="标题 3 3" xfId="127"/>
    <cellStyle name="标题 4 2" xfId="128"/>
    <cellStyle name="标题 4 2 2" xfId="129"/>
    <cellStyle name="汇总 2 2" xfId="130"/>
    <cellStyle name="标题 4 3" xfId="131"/>
    <cellStyle name="标题 5" xfId="132"/>
    <cellStyle name="标题 5 2" xfId="133"/>
    <cellStyle name="标题 6" xfId="134"/>
    <cellStyle name="差 2" xfId="135"/>
    <cellStyle name="差 2 2" xfId="136"/>
    <cellStyle name="差 3" xfId="137"/>
    <cellStyle name="差_4B989EC9B1D54BCF8B2EC67C32B441B8_c" xfId="138"/>
    <cellStyle name="差_A36F9263FF5348A59CC53C2EAD0A9032" xfId="139"/>
    <cellStyle name="常规 2" xfId="140"/>
    <cellStyle name="常规 2 2" xfId="141"/>
    <cellStyle name="常规 2_4B989EC9B1D54BCF8B2EC67C32B441B8_c" xfId="142"/>
    <cellStyle name="好 2" xfId="143"/>
    <cellStyle name="好 2 2" xfId="144"/>
    <cellStyle name="好 3" xfId="145"/>
    <cellStyle name="好_4B989EC9B1D54BCF8B2EC67C32B441B8_c" xfId="146"/>
    <cellStyle name="好_A36F9263FF5348A59CC53C2EAD0A9032" xfId="147"/>
    <cellStyle name="汇总 2" xfId="148"/>
    <cellStyle name="汇总 3" xfId="149"/>
    <cellStyle name="检查单元格 2 2" xfId="150"/>
    <cellStyle name="检查单元格 3" xfId="151"/>
    <cellStyle name="解释性文本 2" xfId="152"/>
    <cellStyle name="解释性文本 3" xfId="153"/>
    <cellStyle name="警告文本 2" xfId="154"/>
    <cellStyle name="警告文本 2 2" xfId="155"/>
    <cellStyle name="警告文本 3" xfId="156"/>
    <cellStyle name="链接单元格 2" xfId="157"/>
    <cellStyle name="链接单元格 2 2" xfId="158"/>
    <cellStyle name="强调文字颜色 1 2" xfId="159"/>
    <cellStyle name="强调文字颜色 1 2 2" xfId="160"/>
    <cellStyle name="强调文字颜色 1 3" xfId="161"/>
    <cellStyle name="强调文字颜色 2 2" xfId="162"/>
    <cellStyle name="强调文字颜色 2 2 2" xfId="163"/>
    <cellStyle name="强调文字颜色 2 3" xfId="164"/>
    <cellStyle name="强调文字颜色 3 2" xfId="165"/>
    <cellStyle name="强调文字颜色 3 3" xfId="166"/>
    <cellStyle name="强调文字颜色 4 2" xfId="167"/>
    <cellStyle name="强调文字颜色 4 2 2" xfId="168"/>
    <cellStyle name="强调文字颜色 4 3" xfId="169"/>
    <cellStyle name="强调文字颜色 5 2" xfId="170"/>
    <cellStyle name="强调文字颜色 5 2 2" xfId="171"/>
    <cellStyle name="强调文字颜色 5 3" xfId="172"/>
    <cellStyle name="强调文字颜色 6 2" xfId="173"/>
    <cellStyle name="强调文字颜色 6 2 2" xfId="174"/>
    <cellStyle name="强调文字颜色 6 3" xfId="175"/>
    <cellStyle name="适中 3" xfId="176"/>
    <cellStyle name="输入 2" xfId="177"/>
    <cellStyle name="输入 2 2" xfId="178"/>
    <cellStyle name="输入 3" xfId="179"/>
    <cellStyle name="注释 2" xfId="180"/>
    <cellStyle name="注释 2 2" xfId="181"/>
    <cellStyle name="注释 3" xfId="18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20"/>
  <sheetViews>
    <sheetView showGridLines="0" showZeros="0" workbookViewId="0">
      <selection activeCell="A13" sqref="A13"/>
    </sheetView>
  </sheetViews>
  <sheetFormatPr defaultColWidth="9" defaultRowHeight="13.5"/>
  <cols>
    <col min="1" max="1" width="104.247787610619" customWidth="1"/>
  </cols>
  <sheetData>
    <row r="1" ht="28.5" customHeight="1" spans="1:1">
      <c r="A1" s="186" t="s">
        <v>0</v>
      </c>
    </row>
    <row r="2" ht="28.5" customHeight="1" spans="1:1">
      <c r="A2" s="187" t="s">
        <v>1</v>
      </c>
    </row>
    <row r="3" ht="44" customHeight="1" spans="1:1">
      <c r="A3" s="187" t="s">
        <v>2</v>
      </c>
    </row>
    <row r="4" ht="39" customHeight="1" spans="1:1">
      <c r="A4" s="187" t="s">
        <v>3</v>
      </c>
    </row>
    <row r="5" ht="39" customHeight="1" spans="1:1">
      <c r="A5" s="187" t="s">
        <v>4</v>
      </c>
    </row>
    <row r="6" ht="45" customHeight="1" spans="1:1">
      <c r="A6" s="187" t="s">
        <v>5</v>
      </c>
    </row>
    <row r="7" ht="41.25" customHeight="1" spans="1:1">
      <c r="A7" s="187" t="s">
        <v>6</v>
      </c>
    </row>
    <row r="8" ht="28" customHeight="1" spans="1:1">
      <c r="A8" s="187" t="s">
        <v>7</v>
      </c>
    </row>
    <row r="9" ht="27" customHeight="1" spans="1:1">
      <c r="A9" s="187" t="s">
        <v>8</v>
      </c>
    </row>
    <row r="10" ht="32" customHeight="1" spans="1:1">
      <c r="A10" s="187" t="s">
        <v>9</v>
      </c>
    </row>
    <row r="11" ht="63" customHeight="1" spans="1:1">
      <c r="A11" s="188" t="s">
        <v>10</v>
      </c>
    </row>
    <row r="12" ht="9.75" customHeight="1"/>
    <row r="13" ht="9.75" customHeight="1"/>
    <row r="14" ht="23.25" customHeight="1" spans="1:1">
      <c r="A14" s="177"/>
    </row>
    <row r="20" s="172" customFormat="1" spans="1:1">
      <c r="A20" s="178"/>
    </row>
  </sheetData>
  <sheetProtection formatCells="0" formatColumns="0" formatRows="0"/>
  <printOptions horizontalCentered="1"/>
  <pageMargins left="0.708333333333333" right="0.708333333333333" top="0.747916666666667" bottom="0.747916666666667" header="0.314583333333333" footer="0.314583333333333"/>
  <pageSetup paperSize="9" scale="85" orientation="portrait" horizontalDpi="100" verticalDpi="1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B14" sqref="B14"/>
    </sheetView>
  </sheetViews>
  <sheetFormatPr defaultColWidth="9" defaultRowHeight="13.5" outlineLevelCol="5"/>
  <cols>
    <col min="1" max="1" width="16.8761061946903" customWidth="1"/>
    <col min="2" max="2" width="10.3716814159292" customWidth="1"/>
    <col min="3" max="3" width="11.7522123893805" customWidth="1"/>
    <col min="4" max="4" width="14.3716814159292" customWidth="1"/>
    <col min="5" max="5" width="17.3716814159292" customWidth="1"/>
    <col min="6" max="6" width="19.1238938053097" customWidth="1"/>
  </cols>
  <sheetData>
    <row r="1" ht="57" customHeight="1" spans="1:1">
      <c r="A1" s="179" t="s">
        <v>11</v>
      </c>
    </row>
    <row r="2" ht="29.25" customHeight="1" spans="1:6">
      <c r="A2" s="180" t="s">
        <v>12</v>
      </c>
      <c r="B2" s="14" t="s">
        <v>13</v>
      </c>
      <c r="C2" s="181" t="s">
        <v>14</v>
      </c>
      <c r="D2" s="181"/>
      <c r="E2" s="181"/>
      <c r="F2" s="181"/>
    </row>
    <row r="3" ht="28.5" customHeight="1" spans="1:6">
      <c r="A3" s="180"/>
      <c r="B3" s="14"/>
      <c r="C3" s="182" t="s">
        <v>15</v>
      </c>
      <c r="D3" s="183" t="s">
        <v>16</v>
      </c>
      <c r="E3" s="183" t="s">
        <v>17</v>
      </c>
      <c r="F3" s="183" t="s">
        <v>18</v>
      </c>
    </row>
    <row r="4" ht="29.25" customHeight="1" spans="1:6">
      <c r="A4" s="184" t="s">
        <v>19</v>
      </c>
      <c r="B4" s="16">
        <v>24</v>
      </c>
      <c r="C4" s="16">
        <v>24</v>
      </c>
      <c r="D4" s="16">
        <v>8</v>
      </c>
      <c r="E4" s="16">
        <v>16</v>
      </c>
      <c r="F4" s="16">
        <v>12</v>
      </c>
    </row>
    <row r="5" ht="22.5" customHeight="1" spans="1:6">
      <c r="A5" s="185" t="s">
        <v>20</v>
      </c>
      <c r="B5" s="16"/>
      <c r="C5" s="16"/>
      <c r="D5" s="16"/>
      <c r="E5" s="16"/>
      <c r="F5" s="16"/>
    </row>
    <row r="6" ht="45" customHeight="1" spans="1:6">
      <c r="A6" s="185" t="s">
        <v>21</v>
      </c>
      <c r="B6" s="16">
        <v>24</v>
      </c>
      <c r="C6" s="16">
        <v>24</v>
      </c>
      <c r="D6" s="16">
        <v>8</v>
      </c>
      <c r="E6" s="16">
        <v>16</v>
      </c>
      <c r="F6" s="16">
        <v>12</v>
      </c>
    </row>
    <row r="7" ht="41.25" customHeight="1" spans="1:1">
      <c r="A7" s="175"/>
    </row>
    <row r="8" ht="23.25" customHeight="1"/>
    <row r="9" ht="18" customHeight="1"/>
    <row r="10" ht="18" customHeight="1"/>
    <row r="11" ht="33.75" customHeight="1" spans="1:1">
      <c r="A11" s="176"/>
    </row>
    <row r="12" ht="9.75" customHeight="1"/>
    <row r="13" ht="9.75" customHeight="1"/>
    <row r="14" ht="23.25" customHeight="1" spans="1:1">
      <c r="A14" s="177"/>
    </row>
    <row r="20" s="172" customFormat="1" spans="1:1">
      <c r="A20" s="178"/>
    </row>
  </sheetData>
  <sheetProtection formatCells="0" formatColumns="0" formatRows="0"/>
  <mergeCells count="8">
    <mergeCell ref="C2:F2"/>
    <mergeCell ref="A2:A3"/>
    <mergeCell ref="B2:B3"/>
    <mergeCell ref="B4:B5"/>
    <mergeCell ref="C4:C5"/>
    <mergeCell ref="D4:D5"/>
    <mergeCell ref="E4:E5"/>
    <mergeCell ref="F4:F5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portrait" horizontalDpi="100" verticalDpi="1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20"/>
  <sheetViews>
    <sheetView showGridLines="0" showZeros="0" workbookViewId="0">
      <selection activeCell="A8" sqref="A8"/>
    </sheetView>
  </sheetViews>
  <sheetFormatPr defaultColWidth="9" defaultRowHeight="13.5"/>
  <cols>
    <col min="1" max="1" width="104.247787610619" customWidth="1"/>
  </cols>
  <sheetData>
    <row r="1" ht="28.5" customHeight="1"/>
    <row r="2" ht="28.5" customHeight="1"/>
    <row r="3" ht="28.5" customHeight="1"/>
    <row r="4" ht="28.5" customHeight="1"/>
    <row r="5" ht="22.5" customHeight="1" spans="1:1">
      <c r="A5" s="173" t="s">
        <v>22</v>
      </c>
    </row>
    <row r="6" ht="45" customHeight="1" spans="1:1">
      <c r="A6" s="174" t="s">
        <v>23</v>
      </c>
    </row>
    <row r="7" ht="41.25" customHeight="1" spans="1:1">
      <c r="A7" s="175" t="s">
        <v>24</v>
      </c>
    </row>
    <row r="8" ht="23.25" customHeight="1"/>
    <row r="9" ht="18" customHeight="1"/>
    <row r="10" ht="18" customHeight="1"/>
    <row r="11" ht="33.75" customHeight="1" spans="1:1">
      <c r="A11" s="176" t="s">
        <v>25</v>
      </c>
    </row>
    <row r="12" ht="9.75" customHeight="1"/>
    <row r="13" ht="9.75" customHeight="1"/>
    <row r="14" ht="23.25" customHeight="1" spans="1:1">
      <c r="A14" s="177" t="s">
        <v>26</v>
      </c>
    </row>
    <row r="20" s="172" customFormat="1" spans="1:1">
      <c r="A20" s="178"/>
    </row>
  </sheetData>
  <sheetProtection formatCells="0" formatColumns="0" formatRows="0"/>
  <printOptions horizontalCentered="1"/>
  <pageMargins left="0.708333333333333" right="0.708333333333333" top="0.747916666666667" bottom="0.747916666666667" header="0.314583333333333" footer="0.314583333333333"/>
  <pageSetup paperSize="9" scale="85" orientation="portrait" horizontalDpi="100" verticalDpi="1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L49"/>
  <sheetViews>
    <sheetView showGridLines="0" showZeros="0" topLeftCell="A21" workbookViewId="0">
      <selection activeCell="D56" sqref="D56"/>
    </sheetView>
  </sheetViews>
  <sheetFormatPr defaultColWidth="9" defaultRowHeight="11.25"/>
  <cols>
    <col min="1" max="1" width="28.2477876106195" style="140" customWidth="1"/>
    <col min="2" max="2" width="13.5044247787611" style="140" customWidth="1"/>
    <col min="3" max="3" width="25.6283185840708" style="140" customWidth="1"/>
    <col min="4" max="4" width="14.6283185840708" style="140" customWidth="1"/>
    <col min="5" max="5" width="26.2477876106195" style="140" customWidth="1"/>
    <col min="6" max="6" width="15.5044247787611" style="140" customWidth="1"/>
    <col min="7" max="7" width="22.6283185840708" style="140" customWidth="1"/>
    <col min="8" max="8" width="12.7522123893805" style="140" customWidth="1"/>
    <col min="9" max="16384" width="9" style="140"/>
  </cols>
  <sheetData>
    <row r="1" ht="23.25" customHeight="1" spans="1:1">
      <c r="A1" s="141" t="s">
        <v>27</v>
      </c>
    </row>
    <row r="2" ht="23.25" customHeight="1" spans="1:12">
      <c r="A2" s="142" t="s">
        <v>28</v>
      </c>
      <c r="B2" s="142"/>
      <c r="C2" s="142"/>
      <c r="D2" s="142"/>
      <c r="E2" s="142"/>
      <c r="F2" s="142"/>
      <c r="G2" s="142"/>
      <c r="H2" s="142"/>
      <c r="I2" s="169"/>
      <c r="J2" s="169"/>
      <c r="K2" s="169"/>
      <c r="L2" s="169"/>
    </row>
    <row r="3" ht="23.25" customHeight="1" spans="1:12">
      <c r="A3" s="143" t="s">
        <v>25</v>
      </c>
      <c r="B3" s="144"/>
      <c r="C3" s="144"/>
      <c r="D3" s="144"/>
      <c r="E3" s="144"/>
      <c r="F3" s="144"/>
      <c r="G3" s="144"/>
      <c r="H3" s="145" t="s">
        <v>29</v>
      </c>
      <c r="I3" s="170"/>
      <c r="J3" s="170"/>
      <c r="K3" s="170"/>
      <c r="L3" s="170"/>
    </row>
    <row r="4" ht="23.25" customHeight="1" spans="1:12">
      <c r="A4" s="146" t="s">
        <v>30</v>
      </c>
      <c r="B4" s="146"/>
      <c r="C4" s="146" t="s">
        <v>31</v>
      </c>
      <c r="D4" s="146"/>
      <c r="E4" s="146" t="s">
        <v>32</v>
      </c>
      <c r="F4" s="146"/>
      <c r="G4" s="146" t="s">
        <v>33</v>
      </c>
      <c r="H4" s="146"/>
      <c r="I4" s="170"/>
      <c r="J4" s="170"/>
      <c r="K4" s="170"/>
      <c r="L4" s="170"/>
    </row>
    <row r="5" ht="23.25" customHeight="1" spans="1:12">
      <c r="A5" s="147" t="s">
        <v>34</v>
      </c>
      <c r="B5" s="148" t="s">
        <v>35</v>
      </c>
      <c r="C5" s="149" t="s">
        <v>36</v>
      </c>
      <c r="D5" s="148" t="s">
        <v>35</v>
      </c>
      <c r="E5" s="149" t="s">
        <v>37</v>
      </c>
      <c r="F5" s="148" t="s">
        <v>35</v>
      </c>
      <c r="G5" s="149" t="s">
        <v>38</v>
      </c>
      <c r="H5" s="148" t="s">
        <v>35</v>
      </c>
      <c r="I5" s="170"/>
      <c r="J5" s="170"/>
      <c r="K5" s="170"/>
      <c r="L5" s="170"/>
    </row>
    <row r="6" s="139" customFormat="1" ht="21.75" customHeight="1" spans="1:12">
      <c r="A6" s="150" t="s">
        <v>39</v>
      </c>
      <c r="B6" s="151">
        <v>3084907</v>
      </c>
      <c r="C6" s="152" t="s">
        <v>40</v>
      </c>
      <c r="D6" s="151">
        <f>D7+D10</f>
        <v>3085377.2</v>
      </c>
      <c r="E6" s="150" t="s">
        <v>41</v>
      </c>
      <c r="F6" s="151">
        <v>3075413</v>
      </c>
      <c r="G6" s="150" t="s">
        <v>42</v>
      </c>
      <c r="H6" s="153">
        <v>1496003</v>
      </c>
      <c r="I6" s="171"/>
      <c r="J6" s="171"/>
      <c r="K6" s="171"/>
      <c r="L6" s="171"/>
    </row>
    <row r="7" s="139" customFormat="1" ht="21.75" customHeight="1" spans="1:12">
      <c r="A7" s="150" t="s">
        <v>43</v>
      </c>
      <c r="B7" s="151">
        <v>3084907</v>
      </c>
      <c r="C7" s="152" t="s">
        <v>44</v>
      </c>
      <c r="D7" s="151">
        <f>D8+D9</f>
        <v>2821927.2</v>
      </c>
      <c r="E7" s="150" t="s">
        <v>45</v>
      </c>
      <c r="F7" s="151">
        <v>0</v>
      </c>
      <c r="G7" s="150" t="s">
        <v>46</v>
      </c>
      <c r="H7" s="153">
        <v>763450</v>
      </c>
      <c r="I7" s="171"/>
      <c r="J7" s="171"/>
      <c r="K7" s="171"/>
      <c r="L7" s="171"/>
    </row>
    <row r="8" s="139" customFormat="1" ht="21.75" customHeight="1" spans="1:12">
      <c r="A8" s="150" t="s">
        <v>47</v>
      </c>
      <c r="B8" s="151">
        <v>0</v>
      </c>
      <c r="C8" s="152" t="s">
        <v>48</v>
      </c>
      <c r="D8" s="151">
        <v>1496003</v>
      </c>
      <c r="E8" s="150" t="s">
        <v>49</v>
      </c>
      <c r="F8" s="151">
        <v>0</v>
      </c>
      <c r="G8" s="150" t="s">
        <v>50</v>
      </c>
      <c r="H8" s="153">
        <v>1325924.2</v>
      </c>
      <c r="I8" s="171"/>
      <c r="J8" s="171"/>
      <c r="K8" s="171"/>
      <c r="L8" s="171"/>
    </row>
    <row r="9" s="139" customFormat="1" ht="21.75" customHeight="1" spans="1:12">
      <c r="A9" s="150" t="s">
        <v>51</v>
      </c>
      <c r="B9" s="151">
        <v>0</v>
      </c>
      <c r="C9" s="152" t="s">
        <v>52</v>
      </c>
      <c r="D9" s="151">
        <v>1325924.2</v>
      </c>
      <c r="E9" s="150" t="s">
        <v>53</v>
      </c>
      <c r="F9" s="151">
        <v>0</v>
      </c>
      <c r="G9" s="150" t="s">
        <v>54</v>
      </c>
      <c r="H9" s="153">
        <v>0</v>
      </c>
      <c r="I9" s="171"/>
      <c r="J9" s="171"/>
      <c r="K9" s="171"/>
      <c r="L9" s="171"/>
    </row>
    <row r="10" s="139" customFormat="1" ht="21.75" customHeight="1" spans="1:12">
      <c r="A10" s="150" t="s">
        <v>55</v>
      </c>
      <c r="B10" s="151">
        <v>0</v>
      </c>
      <c r="C10" s="152" t="s">
        <v>56</v>
      </c>
      <c r="D10" s="151">
        <v>263450</v>
      </c>
      <c r="E10" s="150" t="s">
        <v>57</v>
      </c>
      <c r="F10" s="151">
        <v>0</v>
      </c>
      <c r="G10" s="150" t="s">
        <v>58</v>
      </c>
      <c r="H10" s="153">
        <v>0</v>
      </c>
      <c r="I10" s="171"/>
      <c r="J10" s="171"/>
      <c r="K10" s="171"/>
      <c r="L10" s="171"/>
    </row>
    <row r="11" s="139" customFormat="1" ht="21.75" customHeight="1" spans="1:12">
      <c r="A11" s="150" t="s">
        <v>59</v>
      </c>
      <c r="B11" s="151">
        <v>0</v>
      </c>
      <c r="C11" s="152" t="s">
        <v>60</v>
      </c>
      <c r="D11" s="151">
        <v>228000</v>
      </c>
      <c r="E11" s="150" t="s">
        <v>61</v>
      </c>
      <c r="F11" s="151">
        <v>0</v>
      </c>
      <c r="G11" s="150" t="s">
        <v>62</v>
      </c>
      <c r="H11" s="153">
        <v>0</v>
      </c>
      <c r="I11" s="171"/>
      <c r="J11" s="171"/>
      <c r="K11" s="171"/>
      <c r="L11" s="171"/>
    </row>
    <row r="12" s="139" customFormat="1" ht="21.75" customHeight="1" spans="1:12">
      <c r="A12" s="150" t="s">
        <v>63</v>
      </c>
      <c r="B12" s="151">
        <v>0</v>
      </c>
      <c r="C12" s="152" t="s">
        <v>64</v>
      </c>
      <c r="D12" s="151">
        <v>0</v>
      </c>
      <c r="E12" s="150" t="s">
        <v>65</v>
      </c>
      <c r="F12" s="151">
        <v>0</v>
      </c>
      <c r="G12" s="150" t="s">
        <v>66</v>
      </c>
      <c r="H12" s="153">
        <v>0</v>
      </c>
      <c r="I12" s="171"/>
      <c r="J12" s="171"/>
      <c r="K12" s="171"/>
      <c r="L12" s="171"/>
    </row>
    <row r="13" s="139" customFormat="1" ht="21.75" customHeight="1" spans="1:12">
      <c r="A13" s="150" t="s">
        <v>67</v>
      </c>
      <c r="B13" s="151">
        <v>0</v>
      </c>
      <c r="C13" s="152" t="s">
        <v>68</v>
      </c>
      <c r="D13" s="151">
        <v>18444</v>
      </c>
      <c r="E13" s="150" t="s">
        <v>69</v>
      </c>
      <c r="F13" s="151">
        <v>193248.2</v>
      </c>
      <c r="G13" s="150" t="s">
        <v>70</v>
      </c>
      <c r="H13" s="153">
        <v>0</v>
      </c>
      <c r="I13" s="171"/>
      <c r="J13" s="171"/>
      <c r="K13" s="171"/>
      <c r="L13" s="171"/>
    </row>
    <row r="14" s="139" customFormat="1" ht="21.75" customHeight="1" spans="1:12">
      <c r="A14" s="150" t="s">
        <v>71</v>
      </c>
      <c r="B14" s="151">
        <v>0</v>
      </c>
      <c r="C14" s="152" t="s">
        <v>72</v>
      </c>
      <c r="D14" s="151">
        <v>15326</v>
      </c>
      <c r="E14" s="150" t="s">
        <v>73</v>
      </c>
      <c r="F14" s="151">
        <v>0</v>
      </c>
      <c r="G14" s="150" t="s">
        <v>74</v>
      </c>
      <c r="H14" s="153">
        <v>0</v>
      </c>
      <c r="I14" s="171"/>
      <c r="J14" s="171"/>
      <c r="K14" s="171"/>
      <c r="L14" s="171"/>
    </row>
    <row r="15" s="139" customFormat="1" ht="21.75" customHeight="1" spans="1:12">
      <c r="A15" s="150" t="s">
        <v>75</v>
      </c>
      <c r="B15" s="151">
        <v>0</v>
      </c>
      <c r="C15" s="152" t="s">
        <v>76</v>
      </c>
      <c r="D15" s="151">
        <v>180</v>
      </c>
      <c r="E15" s="150" t="s">
        <v>77</v>
      </c>
      <c r="F15" s="151">
        <v>130081</v>
      </c>
      <c r="G15" s="150"/>
      <c r="H15" s="153"/>
      <c r="I15" s="171"/>
      <c r="J15" s="171"/>
      <c r="K15" s="171"/>
      <c r="L15" s="171"/>
    </row>
    <row r="16" s="139" customFormat="1" ht="21.75" customHeight="1" spans="1:12">
      <c r="A16" s="150" t="s">
        <v>78</v>
      </c>
      <c r="B16" s="151">
        <v>0</v>
      </c>
      <c r="C16" s="152" t="s">
        <v>79</v>
      </c>
      <c r="D16" s="151">
        <v>1500</v>
      </c>
      <c r="E16" s="150" t="s">
        <v>80</v>
      </c>
      <c r="F16" s="151">
        <v>0</v>
      </c>
      <c r="G16" s="150"/>
      <c r="H16" s="153"/>
      <c r="I16" s="171"/>
      <c r="J16" s="171"/>
      <c r="K16" s="171"/>
      <c r="L16" s="171"/>
    </row>
    <row r="17" s="139" customFormat="1" ht="21.75" customHeight="1" spans="1:12">
      <c r="A17" s="150" t="s">
        <v>81</v>
      </c>
      <c r="B17" s="151">
        <v>0</v>
      </c>
      <c r="C17" s="152" t="s">
        <v>82</v>
      </c>
      <c r="D17" s="151">
        <v>0</v>
      </c>
      <c r="E17" s="150" t="s">
        <v>83</v>
      </c>
      <c r="F17" s="151">
        <v>0</v>
      </c>
      <c r="G17" s="150"/>
      <c r="H17" s="153"/>
      <c r="I17" s="171"/>
      <c r="J17" s="171"/>
      <c r="K17" s="171"/>
      <c r="L17" s="171"/>
    </row>
    <row r="18" s="139" customFormat="1" ht="21.75" customHeight="1" spans="1:8">
      <c r="A18" s="150" t="s">
        <v>84</v>
      </c>
      <c r="B18" s="151">
        <v>0</v>
      </c>
      <c r="C18" s="152" t="s">
        <v>85</v>
      </c>
      <c r="D18" s="151">
        <v>500000</v>
      </c>
      <c r="E18" s="150" t="s">
        <v>86</v>
      </c>
      <c r="F18" s="151">
        <v>0</v>
      </c>
      <c r="G18" s="150"/>
      <c r="H18" s="153"/>
    </row>
    <row r="19" s="139" customFormat="1" ht="21.75" customHeight="1" spans="1:8">
      <c r="A19" s="150" t="s">
        <v>63</v>
      </c>
      <c r="B19" s="151">
        <v>0</v>
      </c>
      <c r="C19" s="152" t="s">
        <v>87</v>
      </c>
      <c r="D19" s="151">
        <v>500000</v>
      </c>
      <c r="E19" s="150" t="s">
        <v>88</v>
      </c>
      <c r="F19" s="151">
        <v>0</v>
      </c>
      <c r="G19" s="150"/>
      <c r="H19" s="153"/>
    </row>
    <row r="20" s="139" customFormat="1" ht="21.75" customHeight="1" spans="1:8">
      <c r="A20" s="150" t="s">
        <v>71</v>
      </c>
      <c r="B20" s="151">
        <v>0</v>
      </c>
      <c r="C20" s="152" t="s">
        <v>89</v>
      </c>
      <c r="D20" s="151">
        <v>0</v>
      </c>
      <c r="E20" s="150" t="s">
        <v>90</v>
      </c>
      <c r="F20" s="151">
        <v>0</v>
      </c>
      <c r="G20" s="150"/>
      <c r="H20" s="153"/>
    </row>
    <row r="21" s="139" customFormat="1" ht="21.75" customHeight="1" spans="1:8">
      <c r="A21" s="150" t="s">
        <v>81</v>
      </c>
      <c r="B21" s="151">
        <v>0</v>
      </c>
      <c r="C21" s="152" t="s">
        <v>91</v>
      </c>
      <c r="D21" s="151">
        <v>0</v>
      </c>
      <c r="E21" s="150" t="s">
        <v>92</v>
      </c>
      <c r="F21" s="151">
        <v>0</v>
      </c>
      <c r="G21" s="150"/>
      <c r="H21" s="153"/>
    </row>
    <row r="22" s="139" customFormat="1" ht="21.75" customHeight="1" spans="1:8">
      <c r="A22" s="150" t="s">
        <v>93</v>
      </c>
      <c r="B22" s="151">
        <v>0</v>
      </c>
      <c r="C22" s="152" t="s">
        <v>94</v>
      </c>
      <c r="D22" s="151">
        <v>500000</v>
      </c>
      <c r="E22" s="150" t="s">
        <v>95</v>
      </c>
      <c r="F22" s="151">
        <v>0</v>
      </c>
      <c r="G22" s="150" t="s">
        <v>96</v>
      </c>
      <c r="H22" s="153">
        <v>0</v>
      </c>
    </row>
    <row r="23" s="139" customFormat="1" ht="21.75" customHeight="1" spans="1:8">
      <c r="A23" s="154" t="s">
        <v>97</v>
      </c>
      <c r="B23" s="151">
        <v>0</v>
      </c>
      <c r="C23" s="152" t="s">
        <v>98</v>
      </c>
      <c r="D23" s="151">
        <v>0</v>
      </c>
      <c r="E23" s="150" t="s">
        <v>99</v>
      </c>
      <c r="F23" s="151">
        <v>0</v>
      </c>
      <c r="G23" s="150"/>
      <c r="H23" s="153"/>
    </row>
    <row r="24" s="139" customFormat="1" ht="21.75" customHeight="1" spans="1:8">
      <c r="A24" s="150" t="s">
        <v>100</v>
      </c>
      <c r="B24" s="151">
        <v>0</v>
      </c>
      <c r="C24" s="152" t="s">
        <v>101</v>
      </c>
      <c r="D24" s="151">
        <v>0</v>
      </c>
      <c r="E24" s="150" t="s">
        <v>102</v>
      </c>
      <c r="F24" s="151">
        <v>0</v>
      </c>
      <c r="G24" s="150"/>
      <c r="H24" s="153"/>
    </row>
    <row r="25" s="139" customFormat="1" ht="21.75" customHeight="1" spans="1:8">
      <c r="A25" s="150" t="s">
        <v>103</v>
      </c>
      <c r="B25" s="151">
        <v>500470.2</v>
      </c>
      <c r="C25" s="152" t="s">
        <v>104</v>
      </c>
      <c r="D25" s="151">
        <v>0</v>
      </c>
      <c r="E25" s="150" t="s">
        <v>105</v>
      </c>
      <c r="F25" s="151">
        <v>186635</v>
      </c>
      <c r="G25" s="150"/>
      <c r="H25" s="153"/>
    </row>
    <row r="26" s="139" customFormat="1" ht="21.75" customHeight="1" spans="1:8">
      <c r="A26" s="150"/>
      <c r="B26" s="151"/>
      <c r="C26" s="152" t="s">
        <v>106</v>
      </c>
      <c r="D26" s="151">
        <v>0</v>
      </c>
      <c r="E26" s="150" t="s">
        <v>107</v>
      </c>
      <c r="F26" s="151">
        <v>0</v>
      </c>
      <c r="G26" s="150"/>
      <c r="H26" s="153"/>
    </row>
    <row r="27" s="139" customFormat="1" ht="21.75" customHeight="1" spans="1:8">
      <c r="A27" s="155"/>
      <c r="B27" s="151"/>
      <c r="C27" s="152" t="s">
        <v>108</v>
      </c>
      <c r="D27" s="151">
        <v>0</v>
      </c>
      <c r="E27" s="150" t="s">
        <v>109</v>
      </c>
      <c r="F27" s="151">
        <v>0</v>
      </c>
      <c r="G27" s="150"/>
      <c r="H27" s="153"/>
    </row>
    <row r="28" s="139" customFormat="1" ht="21.75" customHeight="1" spans="1:8">
      <c r="A28" s="150"/>
      <c r="B28" s="151"/>
      <c r="C28" s="152" t="s">
        <v>110</v>
      </c>
      <c r="D28" s="151">
        <v>0</v>
      </c>
      <c r="E28" s="150" t="s">
        <v>111</v>
      </c>
      <c r="F28" s="151">
        <v>0</v>
      </c>
      <c r="G28" s="150"/>
      <c r="H28" s="153"/>
    </row>
    <row r="29" s="139" customFormat="1" ht="21.75" customHeight="1" spans="1:8">
      <c r="A29" s="150"/>
      <c r="B29" s="151"/>
      <c r="C29" s="152" t="s">
        <v>112</v>
      </c>
      <c r="D29" s="151">
        <v>0</v>
      </c>
      <c r="E29" s="150" t="s">
        <v>113</v>
      </c>
      <c r="F29" s="151">
        <v>0</v>
      </c>
      <c r="G29" s="150"/>
      <c r="H29" s="153"/>
    </row>
    <row r="30" s="139" customFormat="1" ht="21.75" customHeight="1" spans="1:8">
      <c r="A30" s="150"/>
      <c r="B30" s="156"/>
      <c r="C30" s="152"/>
      <c r="D30" s="156"/>
      <c r="E30" s="150" t="s">
        <v>114</v>
      </c>
      <c r="F30" s="156">
        <v>0</v>
      </c>
      <c r="G30" s="150"/>
      <c r="H30" s="153"/>
    </row>
    <row r="31" s="139" customFormat="1" ht="21.75" customHeight="1" spans="1:8">
      <c r="A31" s="150" t="s">
        <v>115</v>
      </c>
      <c r="B31" s="151">
        <f>B6+B25</f>
        <v>3585377.2</v>
      </c>
      <c r="C31" s="157" t="s">
        <v>116</v>
      </c>
      <c r="D31" s="151">
        <f>D18+D6</f>
        <v>3585377.2</v>
      </c>
      <c r="E31" s="158"/>
      <c r="F31" s="151"/>
      <c r="G31" s="150"/>
      <c r="H31" s="153"/>
    </row>
    <row r="32" ht="21.75" customHeight="1" spans="1:8">
      <c r="A32" s="150"/>
      <c r="B32" s="159"/>
      <c r="C32" s="160"/>
      <c r="D32" s="159"/>
      <c r="E32" s="150"/>
      <c r="F32" s="159"/>
      <c r="G32" s="161"/>
      <c r="H32" s="162"/>
    </row>
    <row r="33" s="139" customFormat="1" ht="21.75" customHeight="1" spans="1:8">
      <c r="A33" s="150" t="s">
        <v>117</v>
      </c>
      <c r="B33" s="151">
        <v>0</v>
      </c>
      <c r="C33" s="152" t="s">
        <v>118</v>
      </c>
      <c r="D33" s="151">
        <v>0</v>
      </c>
      <c r="E33" s="158"/>
      <c r="F33" s="151"/>
      <c r="G33" s="150"/>
      <c r="H33" s="153"/>
    </row>
    <row r="34" s="139" customFormat="1" ht="21.75" customHeight="1" spans="1:8">
      <c r="A34" s="150" t="s">
        <v>119</v>
      </c>
      <c r="B34" s="151">
        <v>0</v>
      </c>
      <c r="C34" s="152" t="s">
        <v>120</v>
      </c>
      <c r="D34" s="151">
        <v>0</v>
      </c>
      <c r="E34" s="158"/>
      <c r="F34" s="151"/>
      <c r="G34" s="150"/>
      <c r="H34" s="153"/>
    </row>
    <row r="35" s="139" customFormat="1" ht="21.75" customHeight="1" spans="1:8">
      <c r="A35" s="150" t="s">
        <v>121</v>
      </c>
      <c r="B35" s="151">
        <v>0</v>
      </c>
      <c r="C35" s="152" t="s">
        <v>122</v>
      </c>
      <c r="D35" s="151">
        <v>0</v>
      </c>
      <c r="E35" s="158"/>
      <c r="F35" s="151"/>
      <c r="G35" s="150"/>
      <c r="H35" s="153"/>
    </row>
    <row r="36" s="139" customFormat="1" ht="21.75" customHeight="1" spans="1:8">
      <c r="A36" s="163" t="s">
        <v>123</v>
      </c>
      <c r="B36" s="164">
        <v>3585377.2</v>
      </c>
      <c r="C36" s="165" t="s">
        <v>124</v>
      </c>
      <c r="D36" s="164">
        <v>3585377.2</v>
      </c>
      <c r="E36" s="163" t="s">
        <v>125</v>
      </c>
      <c r="F36" s="164">
        <v>3585377.2</v>
      </c>
      <c r="G36" s="163" t="s">
        <v>126</v>
      </c>
      <c r="H36" s="166">
        <v>3585377.2</v>
      </c>
    </row>
    <row r="38" spans="1:8">
      <c r="A38" s="167" t="s">
        <v>127</v>
      </c>
      <c r="B38" s="168"/>
      <c r="C38" s="168"/>
      <c r="D38" s="168"/>
      <c r="E38" s="168"/>
      <c r="F38" s="168"/>
      <c r="G38" s="168"/>
      <c r="H38" s="168"/>
    </row>
    <row r="39" spans="1:8">
      <c r="A39" s="168"/>
      <c r="B39" s="168"/>
      <c r="C39" s="168"/>
      <c r="D39" s="168"/>
      <c r="E39" s="168"/>
      <c r="F39" s="168"/>
      <c r="G39" s="168"/>
      <c r="H39" s="168"/>
    </row>
    <row r="40" spans="1:8">
      <c r="A40" s="168"/>
      <c r="B40" s="168"/>
      <c r="C40" s="168"/>
      <c r="D40" s="168"/>
      <c r="E40" s="168"/>
      <c r="F40" s="168"/>
      <c r="G40" s="168"/>
      <c r="H40" s="168"/>
    </row>
    <row r="41" spans="1:8">
      <c r="A41" s="168"/>
      <c r="B41" s="168"/>
      <c r="C41" s="168"/>
      <c r="D41" s="168"/>
      <c r="E41" s="168"/>
      <c r="F41" s="168"/>
      <c r="G41" s="168"/>
      <c r="H41" s="168"/>
    </row>
    <row r="42" spans="1:8">
      <c r="A42" s="168"/>
      <c r="B42" s="168"/>
      <c r="C42" s="168"/>
      <c r="D42" s="168"/>
      <c r="E42" s="168"/>
      <c r="F42" s="168"/>
      <c r="G42" s="168"/>
      <c r="H42" s="168"/>
    </row>
    <row r="43" spans="1:8">
      <c r="A43" s="168"/>
      <c r="B43" s="168"/>
      <c r="C43" s="168"/>
      <c r="D43" s="168"/>
      <c r="E43" s="168"/>
      <c r="F43" s="168"/>
      <c r="G43" s="168"/>
      <c r="H43" s="168"/>
    </row>
    <row r="44" spans="1:8">
      <c r="A44" s="168"/>
      <c r="B44" s="168"/>
      <c r="C44" s="168"/>
      <c r="D44" s="168"/>
      <c r="E44" s="168"/>
      <c r="F44" s="168"/>
      <c r="G44" s="168"/>
      <c r="H44" s="168"/>
    </row>
    <row r="45" spans="1:8">
      <c r="A45" s="168"/>
      <c r="B45" s="168"/>
      <c r="C45" s="168"/>
      <c r="D45" s="168"/>
      <c r="E45" s="168"/>
      <c r="F45" s="168"/>
      <c r="G45" s="168"/>
      <c r="H45" s="168"/>
    </row>
    <row r="46" spans="1:8">
      <c r="A46" s="168"/>
      <c r="B46" s="168"/>
      <c r="C46" s="168"/>
      <c r="D46" s="168"/>
      <c r="E46" s="168"/>
      <c r="F46" s="168"/>
      <c r="G46" s="168"/>
      <c r="H46" s="168"/>
    </row>
    <row r="47" spans="1:8">
      <c r="A47" s="168"/>
      <c r="B47" s="168"/>
      <c r="C47" s="168"/>
      <c r="D47" s="168"/>
      <c r="E47" s="168"/>
      <c r="F47" s="168"/>
      <c r="G47" s="168"/>
      <c r="H47" s="168"/>
    </row>
    <row r="48" spans="1:8">
      <c r="A48" s="168"/>
      <c r="B48" s="168"/>
      <c r="C48" s="168"/>
      <c r="D48" s="168"/>
      <c r="E48" s="168"/>
      <c r="F48" s="168"/>
      <c r="G48" s="168"/>
      <c r="H48" s="168"/>
    </row>
    <row r="49" spans="1:8">
      <c r="A49" s="168"/>
      <c r="B49" s="168"/>
      <c r="C49" s="168"/>
      <c r="D49" s="168"/>
      <c r="E49" s="168"/>
      <c r="F49" s="168"/>
      <c r="G49" s="168"/>
      <c r="H49" s="168"/>
    </row>
  </sheetData>
  <sheetProtection formatCells="0" formatColumns="0" formatRows="0"/>
  <mergeCells count="6">
    <mergeCell ref="A2:H2"/>
    <mergeCell ref="A4:B4"/>
    <mergeCell ref="C4:D4"/>
    <mergeCell ref="E4:F4"/>
    <mergeCell ref="G4:H4"/>
    <mergeCell ref="A38:H49"/>
  </mergeCells>
  <printOptions horizontalCentered="1"/>
  <pageMargins left="0.708333333333333" right="0.708333333333333" top="0.289583333333333" bottom="0.2" header="0.219444444444444" footer="0.314583333333333"/>
  <pageSetup paperSize="9" scale="61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Y12"/>
  <sheetViews>
    <sheetView showGridLines="0" showZeros="0" topLeftCell="C1" workbookViewId="0">
      <selection activeCell="W18" sqref="W18"/>
    </sheetView>
  </sheetViews>
  <sheetFormatPr defaultColWidth="9" defaultRowHeight="10.1"/>
  <cols>
    <col min="1" max="1" width="7.12389380530973" style="112" customWidth="1"/>
    <col min="2" max="2" width="18.3716814159292" style="112" customWidth="1"/>
    <col min="3" max="4" width="9" style="112" customWidth="1"/>
    <col min="5" max="5" width="8.6283185840708" style="112" customWidth="1"/>
    <col min="6" max="7" width="4.75221238938053" style="112" customWidth="1"/>
    <col min="8" max="8" width="5.3716814159292" style="112" customWidth="1"/>
    <col min="9" max="15" width="8.6283185840708" style="112" customWidth="1"/>
    <col min="16" max="16" width="5" style="112" customWidth="1"/>
    <col min="17" max="17" width="6.12389380530973" style="112" customWidth="1"/>
    <col min="18" max="18" width="11.2477876106195" style="112" customWidth="1"/>
    <col min="19" max="19" width="7.3716814159292" style="112" customWidth="1"/>
    <col min="20" max="20" width="8.6283185840708" style="112" customWidth="1"/>
    <col min="21" max="21" width="5.87610619469027" style="112" customWidth="1"/>
    <col min="22" max="22" width="6.75221238938053" style="112" customWidth="1"/>
    <col min="23" max="23" width="6.6283185840708" style="112" customWidth="1"/>
    <col min="24" max="24" width="12.5044247787611" style="112" customWidth="1"/>
    <col min="25" max="16384" width="9" style="112"/>
  </cols>
  <sheetData>
    <row r="1" ht="16.5" customHeight="1" spans="1:3">
      <c r="A1" s="113" t="s">
        <v>128</v>
      </c>
      <c r="B1" s="113"/>
      <c r="C1" s="113"/>
    </row>
    <row r="2" ht="27" customHeight="1" spans="1:25">
      <c r="A2" s="114" t="s">
        <v>129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7"/>
    </row>
    <row r="3" ht="27" customHeight="1" spans="1:25">
      <c r="A3" s="115" t="s">
        <v>25</v>
      </c>
      <c r="B3" s="116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34" t="s">
        <v>29</v>
      </c>
      <c r="Y3" s="136"/>
    </row>
    <row r="4" s="110" customFormat="1" ht="27" customHeight="1" spans="1:25">
      <c r="A4" s="118" t="s">
        <v>130</v>
      </c>
      <c r="B4" s="118" t="s">
        <v>131</v>
      </c>
      <c r="C4" s="119" t="s">
        <v>132</v>
      </c>
      <c r="D4" s="120"/>
      <c r="E4" s="121"/>
      <c r="F4" s="122" t="s">
        <v>133</v>
      </c>
      <c r="G4" s="123"/>
      <c r="H4" s="123"/>
      <c r="I4" s="122" t="s">
        <v>134</v>
      </c>
      <c r="J4" s="123"/>
      <c r="K4" s="123"/>
      <c r="L4" s="122" t="s">
        <v>135</v>
      </c>
      <c r="M4" s="123"/>
      <c r="N4" s="123"/>
      <c r="O4" s="118" t="s">
        <v>136</v>
      </c>
      <c r="P4" s="118" t="s">
        <v>137</v>
      </c>
      <c r="Q4" s="118" t="s">
        <v>138</v>
      </c>
      <c r="R4" s="118" t="s">
        <v>139</v>
      </c>
      <c r="S4" s="122" t="s">
        <v>140</v>
      </c>
      <c r="T4" s="122"/>
      <c r="U4" s="122"/>
      <c r="V4" s="122"/>
      <c r="W4" s="122"/>
      <c r="X4" s="122" t="s">
        <v>141</v>
      </c>
      <c r="Y4" s="137"/>
    </row>
    <row r="5" s="110" customFormat="1" ht="27" customHeight="1" spans="1:25">
      <c r="A5" s="124"/>
      <c r="B5" s="124"/>
      <c r="C5" s="122" t="s">
        <v>21</v>
      </c>
      <c r="D5" s="123" t="s">
        <v>142</v>
      </c>
      <c r="E5" s="123" t="s">
        <v>143</v>
      </c>
      <c r="F5" s="118" t="s">
        <v>21</v>
      </c>
      <c r="G5" s="122" t="s">
        <v>144</v>
      </c>
      <c r="H5" s="125" t="s">
        <v>145</v>
      </c>
      <c r="I5" s="118" t="s">
        <v>21</v>
      </c>
      <c r="J5" s="122" t="s">
        <v>144</v>
      </c>
      <c r="K5" s="125" t="s">
        <v>145</v>
      </c>
      <c r="L5" s="118" t="s">
        <v>21</v>
      </c>
      <c r="M5" s="122" t="s">
        <v>144</v>
      </c>
      <c r="N5" s="125" t="s">
        <v>145</v>
      </c>
      <c r="O5" s="124"/>
      <c r="P5" s="124"/>
      <c r="Q5" s="124"/>
      <c r="R5" s="124"/>
      <c r="S5" s="122" t="s">
        <v>15</v>
      </c>
      <c r="T5" s="122" t="s">
        <v>146</v>
      </c>
      <c r="U5" s="122" t="s">
        <v>147</v>
      </c>
      <c r="V5" s="122" t="s">
        <v>148</v>
      </c>
      <c r="W5" s="122" t="s">
        <v>149</v>
      </c>
      <c r="X5" s="122"/>
      <c r="Y5" s="137"/>
    </row>
    <row r="6" s="110" customFormat="1" ht="17.25" customHeight="1" spans="1:25">
      <c r="A6" s="126"/>
      <c r="B6" s="126"/>
      <c r="C6" s="126"/>
      <c r="D6" s="127"/>
      <c r="E6" s="127"/>
      <c r="F6" s="126"/>
      <c r="G6" s="126"/>
      <c r="H6" s="128"/>
      <c r="I6" s="126"/>
      <c r="J6" s="126"/>
      <c r="K6" s="128"/>
      <c r="L6" s="126"/>
      <c r="M6" s="126"/>
      <c r="N6" s="128"/>
      <c r="O6" s="126"/>
      <c r="P6" s="126"/>
      <c r="Q6" s="126"/>
      <c r="R6" s="126"/>
      <c r="S6" s="122"/>
      <c r="T6" s="122"/>
      <c r="U6" s="122"/>
      <c r="V6" s="122"/>
      <c r="W6" s="122"/>
      <c r="X6" s="122"/>
      <c r="Y6" s="137"/>
    </row>
    <row r="7" s="111" customFormat="1" ht="20.25" customHeight="1" spans="1:25">
      <c r="A7" s="129"/>
      <c r="B7" s="130" t="s">
        <v>150</v>
      </c>
      <c r="C7" s="131">
        <v>3084907</v>
      </c>
      <c r="D7" s="131">
        <v>3084907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5">
        <v>500470.2</v>
      </c>
      <c r="S7" s="131"/>
      <c r="T7" s="131"/>
      <c r="U7" s="131"/>
      <c r="V7" s="131"/>
      <c r="W7" s="131"/>
      <c r="X7" s="135">
        <v>3585377.2</v>
      </c>
      <c r="Y7" s="138"/>
    </row>
    <row r="9" spans="3:24">
      <c r="C9" s="132" t="s">
        <v>151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3:24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</row>
    <row r="11" spans="3:24"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</row>
    <row r="12" spans="3:24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</row>
  </sheetData>
  <sheetProtection formatCells="0" formatColumns="0" formatRows="0"/>
  <mergeCells count="33">
    <mergeCell ref="A1:C1"/>
    <mergeCell ref="A2:X2"/>
    <mergeCell ref="A3:C3"/>
    <mergeCell ref="C4:E4"/>
    <mergeCell ref="F4:H4"/>
    <mergeCell ref="I4:K4"/>
    <mergeCell ref="L4:N4"/>
    <mergeCell ref="S4:W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5:S6"/>
    <mergeCell ref="T5:T6"/>
    <mergeCell ref="U5:U6"/>
    <mergeCell ref="V5:V6"/>
    <mergeCell ref="W5:W6"/>
    <mergeCell ref="X4:X6"/>
    <mergeCell ref="C9:X12"/>
  </mergeCells>
  <printOptions horizontalCentered="1"/>
  <pageMargins left="0.539583333333333" right="0.6" top="0.459722222222222" bottom="0.747916666666667" header="0.314583333333333" footer="0.314583333333333"/>
  <pageSetup paperSize="9" scale="6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A20" workbookViewId="0">
      <selection activeCell="A47" sqref="A47:F53"/>
    </sheetView>
  </sheetViews>
  <sheetFormatPr defaultColWidth="9" defaultRowHeight="10.1"/>
  <cols>
    <col min="1" max="1" width="32.6283185840708" style="62" customWidth="1"/>
    <col min="2" max="2" width="7" style="62" customWidth="1"/>
    <col min="3" max="3" width="35.5044247787611" style="62" customWidth="1"/>
    <col min="4" max="4" width="10.5044247787611" style="62" customWidth="1"/>
    <col min="5" max="5" width="12.7522123893805" style="62" customWidth="1"/>
    <col min="6" max="6" width="10.5044247787611" style="62" customWidth="1"/>
    <col min="7" max="16384" width="9" style="62"/>
  </cols>
  <sheetData>
    <row r="1" ht="13.5" customHeight="1"/>
    <row r="2" ht="42" customHeight="1" spans="1:6">
      <c r="A2" s="11" t="s">
        <v>152</v>
      </c>
      <c r="B2" s="11"/>
      <c r="C2" s="11"/>
      <c r="D2" s="11"/>
      <c r="E2" s="11"/>
      <c r="F2" s="11"/>
    </row>
    <row r="3" ht="13.5" customHeight="1" spans="1:6">
      <c r="A3" s="95" t="s">
        <v>25</v>
      </c>
      <c r="B3" s="6"/>
      <c r="C3" s="6"/>
      <c r="D3" s="21" t="s">
        <v>29</v>
      </c>
      <c r="E3" s="1"/>
      <c r="F3" s="1"/>
    </row>
    <row r="4" ht="13.5" customHeight="1" spans="1:6">
      <c r="A4" s="22" t="s">
        <v>153</v>
      </c>
      <c r="B4" s="22" t="s">
        <v>154</v>
      </c>
      <c r="C4" s="22" t="s">
        <v>131</v>
      </c>
      <c r="D4" s="22" t="s">
        <v>155</v>
      </c>
      <c r="E4" s="96" t="s">
        <v>156</v>
      </c>
      <c r="F4" s="22" t="s">
        <v>157</v>
      </c>
    </row>
    <row r="5" ht="13.5" customHeight="1" spans="1:6">
      <c r="A5" s="22" t="s">
        <v>158</v>
      </c>
      <c r="B5" s="22" t="s">
        <v>158</v>
      </c>
      <c r="C5" s="22" t="s">
        <v>158</v>
      </c>
      <c r="D5" s="22">
        <v>1</v>
      </c>
      <c r="E5" s="22">
        <v>2</v>
      </c>
      <c r="F5" s="22" t="s">
        <v>159</v>
      </c>
    </row>
    <row r="6" s="61" customFormat="1" ht="13.5" customHeight="1" spans="1:10">
      <c r="A6" s="97" t="s">
        <v>21</v>
      </c>
      <c r="B6" s="24"/>
      <c r="C6" s="23"/>
      <c r="D6" s="25">
        <f>SUM(D7:D45)/2</f>
        <v>3585377.2</v>
      </c>
      <c r="E6" s="98">
        <v>244954</v>
      </c>
      <c r="F6" s="98">
        <f>D6-E6</f>
        <v>3340423.2</v>
      </c>
      <c r="G6" s="99"/>
      <c r="H6" s="99"/>
      <c r="I6" s="99"/>
      <c r="J6" s="109"/>
    </row>
    <row r="7" ht="13.5" customHeight="1" spans="1:6">
      <c r="A7" s="100" t="s">
        <v>160</v>
      </c>
      <c r="B7" s="101"/>
      <c r="C7" s="102"/>
      <c r="D7" s="103">
        <f>SUM(D8:D16)</f>
        <v>1496003</v>
      </c>
      <c r="E7" s="104">
        <f>SUM(E8:E16)</f>
        <v>0</v>
      </c>
      <c r="F7" s="104">
        <f t="shared" ref="F7:F45" si="0">D7-E7</f>
        <v>1496003</v>
      </c>
    </row>
    <row r="8" ht="13.5" customHeight="1" spans="1:6">
      <c r="A8" s="105" t="s">
        <v>161</v>
      </c>
      <c r="B8" s="30">
        <v>2013101</v>
      </c>
      <c r="C8" s="29" t="s">
        <v>162</v>
      </c>
      <c r="D8" s="31">
        <v>435288</v>
      </c>
      <c r="E8" s="106">
        <v>0</v>
      </c>
      <c r="F8" s="106">
        <f t="shared" si="0"/>
        <v>435288</v>
      </c>
    </row>
    <row r="9" ht="13.5" customHeight="1" spans="1:6">
      <c r="A9" s="105" t="s">
        <v>163</v>
      </c>
      <c r="B9" s="30">
        <v>2013101</v>
      </c>
      <c r="C9" s="29" t="s">
        <v>162</v>
      </c>
      <c r="D9" s="31">
        <v>716112</v>
      </c>
      <c r="E9" s="106">
        <v>0</v>
      </c>
      <c r="F9" s="106">
        <f t="shared" si="0"/>
        <v>716112</v>
      </c>
    </row>
    <row r="10" ht="13.5" customHeight="1" spans="1:6">
      <c r="A10" s="105" t="s">
        <v>164</v>
      </c>
      <c r="B10" s="30">
        <v>2013101</v>
      </c>
      <c r="C10" s="29" t="s">
        <v>162</v>
      </c>
      <c r="D10" s="31">
        <v>36274</v>
      </c>
      <c r="E10" s="106">
        <v>0</v>
      </c>
      <c r="F10" s="106">
        <f t="shared" si="0"/>
        <v>36274</v>
      </c>
    </row>
    <row r="11" ht="13.5" customHeight="1" spans="1:6">
      <c r="A11" s="105" t="s">
        <v>165</v>
      </c>
      <c r="B11" s="30">
        <v>2082702</v>
      </c>
      <c r="C11" s="29" t="s">
        <v>166</v>
      </c>
      <c r="D11" s="31">
        <v>4551</v>
      </c>
      <c r="E11" s="106">
        <v>0</v>
      </c>
      <c r="F11" s="106">
        <f t="shared" si="0"/>
        <v>4551</v>
      </c>
    </row>
    <row r="12" ht="13.5" customHeight="1" spans="1:6">
      <c r="A12" s="105" t="s">
        <v>167</v>
      </c>
      <c r="B12" s="30">
        <v>2101103</v>
      </c>
      <c r="C12" s="29" t="s">
        <v>168</v>
      </c>
      <c r="D12" s="31">
        <v>60471</v>
      </c>
      <c r="E12" s="106">
        <v>0</v>
      </c>
      <c r="F12" s="106">
        <f t="shared" si="0"/>
        <v>60471</v>
      </c>
    </row>
    <row r="13" ht="13.5" customHeight="1" spans="1:6">
      <c r="A13" s="105" t="s">
        <v>169</v>
      </c>
      <c r="B13" s="30">
        <v>2082703</v>
      </c>
      <c r="C13" s="29" t="s">
        <v>170</v>
      </c>
      <c r="D13" s="31">
        <v>4551</v>
      </c>
      <c r="E13" s="106">
        <v>0</v>
      </c>
      <c r="F13" s="106">
        <f t="shared" si="0"/>
        <v>4551</v>
      </c>
    </row>
    <row r="14" ht="13.5" customHeight="1" spans="1:6">
      <c r="A14" s="105" t="s">
        <v>171</v>
      </c>
      <c r="B14" s="30">
        <v>2082701</v>
      </c>
      <c r="C14" s="29" t="s">
        <v>172</v>
      </c>
      <c r="D14" s="31">
        <v>2114</v>
      </c>
      <c r="E14" s="106">
        <v>0</v>
      </c>
      <c r="F14" s="106">
        <f t="shared" si="0"/>
        <v>2114</v>
      </c>
    </row>
    <row r="15" ht="13.5" customHeight="1" spans="1:6">
      <c r="A15" s="105" t="s">
        <v>173</v>
      </c>
      <c r="B15" s="30">
        <v>2080505</v>
      </c>
      <c r="C15" s="29" t="s">
        <v>174</v>
      </c>
      <c r="D15" s="31">
        <v>182032</v>
      </c>
      <c r="E15" s="106">
        <v>0</v>
      </c>
      <c r="F15" s="106">
        <f t="shared" si="0"/>
        <v>182032</v>
      </c>
    </row>
    <row r="16" ht="13.5" customHeight="1" spans="1:6">
      <c r="A16" s="105" t="s">
        <v>175</v>
      </c>
      <c r="B16" s="30">
        <v>2101101</v>
      </c>
      <c r="C16" s="29" t="s">
        <v>176</v>
      </c>
      <c r="D16" s="31">
        <v>54610</v>
      </c>
      <c r="E16" s="106">
        <v>0</v>
      </c>
      <c r="F16" s="106">
        <f t="shared" si="0"/>
        <v>54610</v>
      </c>
    </row>
    <row r="17" ht="13.5" customHeight="1" spans="1:6">
      <c r="A17" s="100" t="s">
        <v>177</v>
      </c>
      <c r="B17" s="101"/>
      <c r="C17" s="102"/>
      <c r="D17" s="103">
        <f>SUM(D18:D33)</f>
        <v>1325924.2</v>
      </c>
      <c r="E17" s="104">
        <f>SUM(E18:E33)</f>
        <v>244954</v>
      </c>
      <c r="F17" s="104">
        <f t="shared" si="0"/>
        <v>1080970.2</v>
      </c>
    </row>
    <row r="18" ht="13.5" customHeight="1" spans="1:6">
      <c r="A18" s="105" t="s">
        <v>178</v>
      </c>
      <c r="B18" s="30">
        <v>2013101</v>
      </c>
      <c r="C18" s="29" t="s">
        <v>162</v>
      </c>
      <c r="D18" s="31">
        <v>86052</v>
      </c>
      <c r="E18" s="106">
        <v>0</v>
      </c>
      <c r="F18" s="106">
        <f t="shared" si="0"/>
        <v>86052</v>
      </c>
    </row>
    <row r="19" ht="13.5" customHeight="1" spans="1:6">
      <c r="A19" s="105" t="s">
        <v>179</v>
      </c>
      <c r="B19" s="30">
        <v>2013101</v>
      </c>
      <c r="C19" s="29" t="s">
        <v>162</v>
      </c>
      <c r="D19" s="31">
        <v>6600</v>
      </c>
      <c r="E19" s="106">
        <v>0</v>
      </c>
      <c r="F19" s="106">
        <f t="shared" si="0"/>
        <v>6600</v>
      </c>
    </row>
    <row r="20" ht="13.5" customHeight="1" spans="1:6">
      <c r="A20" s="105" t="s">
        <v>180</v>
      </c>
      <c r="B20" s="30">
        <v>2013101</v>
      </c>
      <c r="C20" s="29" t="s">
        <v>162</v>
      </c>
      <c r="D20" s="31">
        <v>3586</v>
      </c>
      <c r="E20" s="106">
        <v>0</v>
      </c>
      <c r="F20" s="106">
        <f t="shared" si="0"/>
        <v>3586</v>
      </c>
    </row>
    <row r="21" ht="13.5" customHeight="1" spans="1:6">
      <c r="A21" s="105" t="s">
        <v>181</v>
      </c>
      <c r="B21" s="30">
        <v>2013101</v>
      </c>
      <c r="C21" s="29" t="s">
        <v>162</v>
      </c>
      <c r="D21" s="31">
        <v>36000</v>
      </c>
      <c r="E21" s="106">
        <v>0</v>
      </c>
      <c r="F21" s="106">
        <f t="shared" si="0"/>
        <v>36000</v>
      </c>
    </row>
    <row r="22" ht="13.5" customHeight="1" spans="1:6">
      <c r="A22" s="105" t="s">
        <v>182</v>
      </c>
      <c r="B22" s="30">
        <v>2013101</v>
      </c>
      <c r="C22" s="29" t="s">
        <v>162</v>
      </c>
      <c r="D22" s="31">
        <v>177768</v>
      </c>
      <c r="E22" s="106">
        <v>0</v>
      </c>
      <c r="F22" s="106">
        <f t="shared" si="0"/>
        <v>177768</v>
      </c>
    </row>
    <row r="23" ht="13.5" customHeight="1" spans="1:6">
      <c r="A23" s="105" t="s">
        <v>183</v>
      </c>
      <c r="B23" s="30">
        <v>2101101</v>
      </c>
      <c r="C23" s="29" t="s">
        <v>176</v>
      </c>
      <c r="D23" s="31">
        <v>15000</v>
      </c>
      <c r="E23" s="106">
        <v>0</v>
      </c>
      <c r="F23" s="106">
        <f t="shared" si="0"/>
        <v>15000</v>
      </c>
    </row>
    <row r="24" ht="13.5" customHeight="1" spans="1:6">
      <c r="A24" s="105" t="s">
        <v>184</v>
      </c>
      <c r="B24" s="30">
        <v>2013101</v>
      </c>
      <c r="C24" s="29" t="s">
        <v>162</v>
      </c>
      <c r="D24" s="31">
        <v>244954</v>
      </c>
      <c r="E24" s="106">
        <v>244954</v>
      </c>
      <c r="F24" s="106">
        <f t="shared" si="0"/>
        <v>0</v>
      </c>
    </row>
    <row r="25" ht="13.5" customHeight="1" spans="1:6">
      <c r="A25" s="105" t="s">
        <v>185</v>
      </c>
      <c r="B25" s="30">
        <v>2013101</v>
      </c>
      <c r="C25" s="29" t="s">
        <v>162</v>
      </c>
      <c r="D25" s="31">
        <v>2880</v>
      </c>
      <c r="E25" s="106">
        <v>0</v>
      </c>
      <c r="F25" s="106">
        <f t="shared" si="0"/>
        <v>2880</v>
      </c>
    </row>
    <row r="26" ht="13.5" customHeight="1" spans="1:6">
      <c r="A26" s="105" t="s">
        <v>186</v>
      </c>
      <c r="B26" s="30">
        <v>2013101</v>
      </c>
      <c r="C26" s="29" t="s">
        <v>162</v>
      </c>
      <c r="D26" s="31">
        <v>4500</v>
      </c>
      <c r="E26" s="106">
        <v>0</v>
      </c>
      <c r="F26" s="106">
        <f t="shared" si="0"/>
        <v>4500</v>
      </c>
    </row>
    <row r="27" ht="13.5" customHeight="1" spans="1:6">
      <c r="A27" s="105" t="s">
        <v>187</v>
      </c>
      <c r="B27" s="30">
        <v>2013101</v>
      </c>
      <c r="C27" s="29" t="s">
        <v>162</v>
      </c>
      <c r="D27" s="31">
        <v>10206</v>
      </c>
      <c r="E27" s="106">
        <v>0</v>
      </c>
      <c r="F27" s="106">
        <f t="shared" si="0"/>
        <v>10206</v>
      </c>
    </row>
    <row r="28" ht="13.5" customHeight="1" spans="1:6">
      <c r="A28" s="105" t="s">
        <v>188</v>
      </c>
      <c r="B28" s="30">
        <v>2013101</v>
      </c>
      <c r="C28" s="29" t="s">
        <v>162</v>
      </c>
      <c r="D28" s="31">
        <v>467232.2</v>
      </c>
      <c r="E28" s="106">
        <v>0</v>
      </c>
      <c r="F28" s="106">
        <v>211716</v>
      </c>
    </row>
    <row r="29" ht="13.5" customHeight="1" spans="1:6">
      <c r="A29" s="105" t="s">
        <v>189</v>
      </c>
      <c r="B29" s="30">
        <v>2210201</v>
      </c>
      <c r="C29" s="29" t="s">
        <v>190</v>
      </c>
      <c r="D29" s="31">
        <v>186635</v>
      </c>
      <c r="E29" s="106">
        <v>0</v>
      </c>
      <c r="F29" s="106">
        <f t="shared" si="0"/>
        <v>186635</v>
      </c>
    </row>
    <row r="30" ht="13.5" customHeight="1" spans="1:6">
      <c r="A30" s="105" t="s">
        <v>191</v>
      </c>
      <c r="B30" s="30">
        <v>2013101</v>
      </c>
      <c r="C30" s="29" t="s">
        <v>162</v>
      </c>
      <c r="D30" s="31">
        <v>840</v>
      </c>
      <c r="E30" s="106">
        <v>0</v>
      </c>
      <c r="F30" s="106">
        <f t="shared" si="0"/>
        <v>840</v>
      </c>
    </row>
    <row r="31" ht="13.5" customHeight="1" spans="1:6">
      <c r="A31" s="105" t="s">
        <v>192</v>
      </c>
      <c r="B31" s="30">
        <v>2013101</v>
      </c>
      <c r="C31" s="29" t="s">
        <v>162</v>
      </c>
      <c r="D31" s="31">
        <v>76200</v>
      </c>
      <c r="E31" s="106">
        <v>0</v>
      </c>
      <c r="F31" s="106">
        <f t="shared" si="0"/>
        <v>76200</v>
      </c>
    </row>
    <row r="32" ht="13.5" customHeight="1" spans="1:6">
      <c r="A32" s="105" t="s">
        <v>193</v>
      </c>
      <c r="B32" s="30">
        <v>2013101</v>
      </c>
      <c r="C32" s="29" t="s">
        <v>162</v>
      </c>
      <c r="D32" s="31">
        <v>7171</v>
      </c>
      <c r="E32" s="106">
        <v>0</v>
      </c>
      <c r="F32" s="106">
        <f t="shared" si="0"/>
        <v>7171</v>
      </c>
    </row>
    <row r="33" ht="13.5" customHeight="1" spans="1:6">
      <c r="A33" s="105" t="s">
        <v>194</v>
      </c>
      <c r="B33" s="30">
        <v>2013101</v>
      </c>
      <c r="C33" s="29" t="s">
        <v>162</v>
      </c>
      <c r="D33" s="31">
        <v>300</v>
      </c>
      <c r="E33" s="106">
        <v>0</v>
      </c>
      <c r="F33" s="106">
        <f t="shared" si="0"/>
        <v>300</v>
      </c>
    </row>
    <row r="34" ht="13.5" customHeight="1" spans="1:6">
      <c r="A34" s="100" t="s">
        <v>195</v>
      </c>
      <c r="B34" s="101"/>
      <c r="C34" s="102"/>
      <c r="D34" s="103">
        <f t="shared" ref="D34:D38" si="1">D35</f>
        <v>228000</v>
      </c>
      <c r="E34" s="104">
        <f t="shared" ref="E34:E38" si="2">E35</f>
        <v>0</v>
      </c>
      <c r="F34" s="104">
        <f t="shared" si="0"/>
        <v>228000</v>
      </c>
    </row>
    <row r="35" ht="13.5" customHeight="1" spans="1:6">
      <c r="A35" s="105" t="s">
        <v>196</v>
      </c>
      <c r="B35" s="30">
        <v>2013199</v>
      </c>
      <c r="C35" s="29" t="s">
        <v>197</v>
      </c>
      <c r="D35" s="31">
        <v>228000</v>
      </c>
      <c r="E35" s="106">
        <v>0</v>
      </c>
      <c r="F35" s="106">
        <f t="shared" si="0"/>
        <v>228000</v>
      </c>
    </row>
    <row r="36" ht="13.5" customHeight="1" spans="1:6">
      <c r="A36" s="100" t="s">
        <v>198</v>
      </c>
      <c r="B36" s="101"/>
      <c r="C36" s="102"/>
      <c r="D36" s="103">
        <f t="shared" si="1"/>
        <v>18444</v>
      </c>
      <c r="E36" s="104">
        <f t="shared" si="2"/>
        <v>0</v>
      </c>
      <c r="F36" s="104">
        <f t="shared" si="0"/>
        <v>18444</v>
      </c>
    </row>
    <row r="37" ht="13.5" customHeight="1" spans="1:6">
      <c r="A37" s="105" t="s">
        <v>199</v>
      </c>
      <c r="B37" s="30">
        <v>2013101</v>
      </c>
      <c r="C37" s="29" t="s">
        <v>162</v>
      </c>
      <c r="D37" s="31">
        <v>18444</v>
      </c>
      <c r="E37" s="106">
        <v>0</v>
      </c>
      <c r="F37" s="106">
        <f t="shared" si="0"/>
        <v>18444</v>
      </c>
    </row>
    <row r="38" ht="13.5" customHeight="1" spans="1:6">
      <c r="A38" s="100" t="s">
        <v>200</v>
      </c>
      <c r="B38" s="101"/>
      <c r="C38" s="102"/>
      <c r="D38" s="103">
        <f t="shared" si="1"/>
        <v>15326</v>
      </c>
      <c r="E38" s="104">
        <f t="shared" si="2"/>
        <v>0</v>
      </c>
      <c r="F38" s="104">
        <f t="shared" si="0"/>
        <v>15326</v>
      </c>
    </row>
    <row r="39" ht="13.5" customHeight="1" spans="1:6">
      <c r="A39" s="105" t="s">
        <v>201</v>
      </c>
      <c r="B39" s="30">
        <v>2013101</v>
      </c>
      <c r="C39" s="29" t="s">
        <v>162</v>
      </c>
      <c r="D39" s="31">
        <v>15326</v>
      </c>
      <c r="E39" s="106">
        <v>0</v>
      </c>
      <c r="F39" s="106">
        <f t="shared" si="0"/>
        <v>15326</v>
      </c>
    </row>
    <row r="40" ht="13.5" customHeight="1" spans="1:6">
      <c r="A40" s="100" t="s">
        <v>202</v>
      </c>
      <c r="B40" s="101"/>
      <c r="C40" s="102"/>
      <c r="D40" s="103">
        <f>D41</f>
        <v>180</v>
      </c>
      <c r="E40" s="104">
        <f>E41</f>
        <v>0</v>
      </c>
      <c r="F40" s="104">
        <f t="shared" si="0"/>
        <v>180</v>
      </c>
    </row>
    <row r="41" ht="13.5" customHeight="1" spans="1:6">
      <c r="A41" s="105" t="s">
        <v>203</v>
      </c>
      <c r="B41" s="30">
        <v>2013101</v>
      </c>
      <c r="C41" s="29" t="s">
        <v>162</v>
      </c>
      <c r="D41" s="31">
        <v>180</v>
      </c>
      <c r="E41" s="106">
        <v>0</v>
      </c>
      <c r="F41" s="106">
        <f t="shared" si="0"/>
        <v>180</v>
      </c>
    </row>
    <row r="42" ht="13.5" customHeight="1" spans="1:6">
      <c r="A42" s="100" t="s">
        <v>204</v>
      </c>
      <c r="B42" s="101"/>
      <c r="C42" s="102"/>
      <c r="D42" s="103">
        <f>D43</f>
        <v>1500</v>
      </c>
      <c r="E42" s="104">
        <f>E43</f>
        <v>0</v>
      </c>
      <c r="F42" s="104">
        <f t="shared" si="0"/>
        <v>1500</v>
      </c>
    </row>
    <row r="43" ht="13.5" customHeight="1" spans="1:6">
      <c r="A43" s="105" t="s">
        <v>205</v>
      </c>
      <c r="B43" s="30">
        <v>2013101</v>
      </c>
      <c r="C43" s="29" t="s">
        <v>162</v>
      </c>
      <c r="D43" s="31">
        <v>1500</v>
      </c>
      <c r="E43" s="106">
        <v>0</v>
      </c>
      <c r="F43" s="106">
        <f t="shared" si="0"/>
        <v>1500</v>
      </c>
    </row>
    <row r="44" ht="13.5" customHeight="1" spans="1:6">
      <c r="A44" s="100" t="s">
        <v>206</v>
      </c>
      <c r="B44" s="101"/>
      <c r="C44" s="102"/>
      <c r="D44" s="103">
        <f t="shared" ref="D44:E44" si="3">D45</f>
        <v>500000</v>
      </c>
      <c r="E44" s="104">
        <f t="shared" si="3"/>
        <v>0</v>
      </c>
      <c r="F44" s="104">
        <f t="shared" si="0"/>
        <v>500000</v>
      </c>
    </row>
    <row r="45" ht="13.5" customHeight="1" spans="1:6">
      <c r="A45" s="105" t="s">
        <v>207</v>
      </c>
      <c r="B45" s="30">
        <v>2013199</v>
      </c>
      <c r="C45" s="29" t="s">
        <v>197</v>
      </c>
      <c r="D45" s="31">
        <v>500000</v>
      </c>
      <c r="E45" s="106">
        <v>0</v>
      </c>
      <c r="F45" s="106">
        <f t="shared" si="0"/>
        <v>500000</v>
      </c>
    </row>
    <row r="46" ht="11.25" spans="1:6">
      <c r="A46" s="1"/>
      <c r="B46" s="1"/>
      <c r="C46" s="1"/>
      <c r="D46" s="1"/>
      <c r="E46" s="1"/>
      <c r="F46" s="1"/>
    </row>
    <row r="47" spans="1:6">
      <c r="A47" s="107" t="s">
        <v>208</v>
      </c>
      <c r="B47" s="108"/>
      <c r="C47" s="108"/>
      <c r="D47" s="108"/>
      <c r="E47" s="108"/>
      <c r="F47" s="108"/>
    </row>
    <row r="48" spans="1:6">
      <c r="A48" s="108"/>
      <c r="B48" s="108"/>
      <c r="C48" s="108"/>
      <c r="D48" s="108"/>
      <c r="E48" s="108"/>
      <c r="F48" s="108"/>
    </row>
    <row r="49" spans="1:6">
      <c r="A49" s="108"/>
      <c r="B49" s="108"/>
      <c r="C49" s="108"/>
      <c r="D49" s="108"/>
      <c r="E49" s="108"/>
      <c r="F49" s="108"/>
    </row>
    <row r="50" spans="1:6">
      <c r="A50" s="108"/>
      <c r="B50" s="108"/>
      <c r="C50" s="108"/>
      <c r="D50" s="108"/>
      <c r="E50" s="108"/>
      <c r="F50" s="108"/>
    </row>
    <row r="51" spans="1:6">
      <c r="A51" s="108"/>
      <c r="B51" s="108"/>
      <c r="C51" s="108"/>
      <c r="D51" s="108"/>
      <c r="E51" s="108"/>
      <c r="F51" s="108"/>
    </row>
    <row r="52" spans="1:6">
      <c r="A52" s="108"/>
      <c r="B52" s="108"/>
      <c r="C52" s="108"/>
      <c r="D52" s="108"/>
      <c r="E52" s="108"/>
      <c r="F52" s="108"/>
    </row>
    <row r="53" spans="1:6">
      <c r="A53" s="108"/>
      <c r="B53" s="108"/>
      <c r="C53" s="108"/>
      <c r="D53" s="108"/>
      <c r="E53" s="108"/>
      <c r="F53" s="108"/>
    </row>
  </sheetData>
  <sheetProtection formatCells="0" formatColumns="0" formatRows="0"/>
  <mergeCells count="2">
    <mergeCell ref="A2:F2"/>
    <mergeCell ref="A47:F53"/>
  </mergeCells>
  <pageMargins left="0.699305555555556" right="0.699305555555556" top="0.75" bottom="0.75" header="0.3" footer="0.3"/>
  <pageSetup paperSize="9" scale="8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showGridLines="0" showZeros="0" workbookViewId="0">
      <selection activeCell="F19" sqref="F19"/>
    </sheetView>
  </sheetViews>
  <sheetFormatPr defaultColWidth="9" defaultRowHeight="10.1"/>
  <cols>
    <col min="1" max="1" width="10.7522123893805" style="62" customWidth="1"/>
    <col min="2" max="2" width="29.7522123893805" style="62" customWidth="1"/>
    <col min="3" max="3" width="21" style="62" customWidth="1"/>
    <col min="4" max="6" width="15" style="62" customWidth="1"/>
    <col min="7" max="7" width="16.8761061946903" style="62" customWidth="1"/>
    <col min="8" max="9" width="15" style="62" customWidth="1"/>
    <col min="10" max="10" width="16.2477876106195" style="62" customWidth="1"/>
    <col min="11" max="11" width="15" style="62" customWidth="1"/>
    <col min="12" max="16384" width="9" style="62"/>
  </cols>
  <sheetData>
    <row r="1" ht="13.5" customHeight="1"/>
    <row r="2" ht="27" customHeight="1" spans="1:11">
      <c r="A2" s="63" t="s">
        <v>209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22.5" customHeight="1" spans="1:11">
      <c r="A3" s="64" t="s">
        <v>25</v>
      </c>
      <c r="K3" s="92" t="s">
        <v>29</v>
      </c>
    </row>
    <row r="4" ht="21" customHeight="1" spans="1:11">
      <c r="A4" s="65" t="s">
        <v>154</v>
      </c>
      <c r="B4" s="66" t="s">
        <v>210</v>
      </c>
      <c r="C4" s="66" t="s">
        <v>211</v>
      </c>
      <c r="D4" s="67" t="s">
        <v>212</v>
      </c>
      <c r="E4" s="68"/>
      <c r="F4" s="68"/>
      <c r="G4" s="68"/>
      <c r="H4" s="68"/>
      <c r="I4" s="68"/>
      <c r="J4" s="68"/>
      <c r="K4" s="93"/>
    </row>
    <row r="5" ht="21" customHeight="1" spans="1:11">
      <c r="A5" s="69"/>
      <c r="B5" s="70"/>
      <c r="C5" s="70"/>
      <c r="D5" s="71" t="s">
        <v>213</v>
      </c>
      <c r="E5" s="67" t="s">
        <v>214</v>
      </c>
      <c r="F5" s="68"/>
      <c r="G5" s="68"/>
      <c r="H5" s="72"/>
      <c r="I5" s="94" t="s">
        <v>145</v>
      </c>
      <c r="J5" s="68"/>
      <c r="K5" s="93"/>
    </row>
    <row r="6" ht="21" customHeight="1" spans="1:11">
      <c r="A6" s="73"/>
      <c r="B6" s="74"/>
      <c r="C6" s="74"/>
      <c r="D6" s="75"/>
      <c r="E6" s="76" t="s">
        <v>215</v>
      </c>
      <c r="F6" s="76" t="s">
        <v>216</v>
      </c>
      <c r="G6" s="76" t="s">
        <v>217</v>
      </c>
      <c r="H6" s="76" t="s">
        <v>218</v>
      </c>
      <c r="I6" s="76" t="s">
        <v>219</v>
      </c>
      <c r="J6" s="76" t="s">
        <v>220</v>
      </c>
      <c r="K6" s="76" t="s">
        <v>221</v>
      </c>
    </row>
    <row r="7" ht="19.5" customHeight="1" spans="1:11">
      <c r="A7" s="77" t="s">
        <v>158</v>
      </c>
      <c r="B7" s="77" t="s">
        <v>158</v>
      </c>
      <c r="C7" s="77" t="s">
        <v>158</v>
      </c>
      <c r="D7" s="77" t="s">
        <v>222</v>
      </c>
      <c r="E7" s="77" t="s">
        <v>223</v>
      </c>
      <c r="F7" s="77">
        <v>3</v>
      </c>
      <c r="G7" s="77">
        <v>4</v>
      </c>
      <c r="H7" s="77">
        <v>5</v>
      </c>
      <c r="I7" s="77" t="s">
        <v>224</v>
      </c>
      <c r="J7" s="77">
        <v>7</v>
      </c>
      <c r="K7" s="77">
        <v>8</v>
      </c>
    </row>
    <row r="8" s="61" customFormat="1" ht="22.5" customHeight="1" spans="1:11">
      <c r="A8" s="78"/>
      <c r="B8" s="79" t="s">
        <v>21</v>
      </c>
      <c r="C8" s="78"/>
      <c r="D8" s="80">
        <f t="shared" ref="D8:K10" si="0">D9</f>
        <v>500000</v>
      </c>
      <c r="E8" s="80">
        <f t="shared" si="0"/>
        <v>500000</v>
      </c>
      <c r="F8" s="80">
        <f t="shared" si="0"/>
        <v>0</v>
      </c>
      <c r="G8" s="80">
        <f t="shared" si="0"/>
        <v>0</v>
      </c>
      <c r="H8" s="80">
        <f t="shared" si="0"/>
        <v>500000</v>
      </c>
      <c r="I8" s="80">
        <f t="shared" si="0"/>
        <v>0</v>
      </c>
      <c r="J8" s="80">
        <f t="shared" si="0"/>
        <v>0</v>
      </c>
      <c r="K8" s="80">
        <f t="shared" si="0"/>
        <v>0</v>
      </c>
    </row>
    <row r="9" ht="22.5" customHeight="1" spans="1:11">
      <c r="A9" s="81"/>
      <c r="B9" s="82" t="s">
        <v>225</v>
      </c>
      <c r="C9" s="81"/>
      <c r="D9" s="83">
        <f t="shared" si="0"/>
        <v>500000</v>
      </c>
      <c r="E9" s="83">
        <f t="shared" si="0"/>
        <v>500000</v>
      </c>
      <c r="F9" s="83">
        <f t="shared" si="0"/>
        <v>0</v>
      </c>
      <c r="G9" s="83">
        <f t="shared" si="0"/>
        <v>0</v>
      </c>
      <c r="H9" s="83">
        <f t="shared" si="0"/>
        <v>500000</v>
      </c>
      <c r="I9" s="83">
        <f t="shared" si="0"/>
        <v>0</v>
      </c>
      <c r="J9" s="83">
        <f t="shared" si="0"/>
        <v>0</v>
      </c>
      <c r="K9" s="83">
        <f t="shared" si="0"/>
        <v>0</v>
      </c>
    </row>
    <row r="10" ht="22.5" customHeight="1" spans="1:11">
      <c r="A10" s="84" t="s">
        <v>226</v>
      </c>
      <c r="B10" s="85" t="s">
        <v>227</v>
      </c>
      <c r="C10" s="84"/>
      <c r="D10" s="86">
        <f t="shared" si="0"/>
        <v>500000</v>
      </c>
      <c r="E10" s="86">
        <f t="shared" si="0"/>
        <v>500000</v>
      </c>
      <c r="F10" s="86">
        <f t="shared" si="0"/>
        <v>0</v>
      </c>
      <c r="G10" s="86">
        <f t="shared" si="0"/>
        <v>0</v>
      </c>
      <c r="H10" s="86">
        <f t="shared" si="0"/>
        <v>500000</v>
      </c>
      <c r="I10" s="86">
        <f t="shared" si="0"/>
        <v>0</v>
      </c>
      <c r="J10" s="86">
        <f t="shared" si="0"/>
        <v>0</v>
      </c>
      <c r="K10" s="86">
        <f t="shared" si="0"/>
        <v>0</v>
      </c>
    </row>
    <row r="11" ht="22.5" customHeight="1" spans="1:11">
      <c r="A11" s="87" t="s">
        <v>228</v>
      </c>
      <c r="B11" s="88" t="s">
        <v>229</v>
      </c>
      <c r="C11" s="87" t="s">
        <v>230</v>
      </c>
      <c r="D11" s="89">
        <v>500000</v>
      </c>
      <c r="E11" s="89">
        <v>500000</v>
      </c>
      <c r="F11" s="89">
        <v>0</v>
      </c>
      <c r="G11" s="89">
        <v>0</v>
      </c>
      <c r="H11" s="89">
        <v>500000</v>
      </c>
      <c r="I11" s="89">
        <v>0</v>
      </c>
      <c r="J11" s="89">
        <v>0</v>
      </c>
      <c r="K11" s="89">
        <v>0</v>
      </c>
    </row>
    <row r="13" spans="1:6">
      <c r="A13" s="90" t="s">
        <v>231</v>
      </c>
      <c r="B13" s="91"/>
      <c r="C13" s="91"/>
      <c r="D13" s="91"/>
      <c r="E13" s="91"/>
      <c r="F13" s="91"/>
    </row>
    <row r="14" spans="1:6">
      <c r="A14" s="91"/>
      <c r="B14" s="91"/>
      <c r="C14" s="91"/>
      <c r="D14" s="91"/>
      <c r="E14" s="91"/>
      <c r="F14" s="91"/>
    </row>
    <row r="15" ht="33" customHeight="1" spans="1:6">
      <c r="A15" s="91"/>
      <c r="B15" s="91"/>
      <c r="C15" s="91"/>
      <c r="D15" s="91"/>
      <c r="E15" s="91"/>
      <c r="F15" s="91"/>
    </row>
  </sheetData>
  <sheetProtection formatCells="0" formatColumns="0" formatRows="0"/>
  <mergeCells count="9">
    <mergeCell ref="A2:K2"/>
    <mergeCell ref="D4:K4"/>
    <mergeCell ref="E5:H5"/>
    <mergeCell ref="I5:K5"/>
    <mergeCell ref="A4:A6"/>
    <mergeCell ref="B4:B6"/>
    <mergeCell ref="C4:C6"/>
    <mergeCell ref="D5:D6"/>
    <mergeCell ref="A13:F15"/>
  </mergeCells>
  <printOptions horizontalCentered="1"/>
  <pageMargins left="0.708333333333333" right="0.708333333333333" top="0.747916666666667" bottom="0.747916666666667" header="0.314583333333333" footer="0.314583333333333"/>
  <pageSetup paperSize="9" scale="72" orientation="landscape" horizontalDpi="100" verticalDpi="1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6"/>
  <sheetViews>
    <sheetView showGridLines="0" showZeros="0" topLeftCell="A22" workbookViewId="0">
      <selection activeCell="D58" sqref="D58"/>
    </sheetView>
  </sheetViews>
  <sheetFormatPr defaultColWidth="9" defaultRowHeight="11.25"/>
  <cols>
    <col min="1" max="1" width="5.75221238938053" style="1" customWidth="1"/>
    <col min="2" max="2" width="6.6283185840708" style="1" customWidth="1"/>
    <col min="3" max="3" width="25.2477876106195" style="1" customWidth="1"/>
    <col min="4" max="4" width="24.8761061946903" style="1" customWidth="1"/>
    <col min="5" max="14" width="10.8761061946903" style="1" customWidth="1"/>
    <col min="15" max="15" width="9.3716814159292" style="1" customWidth="1"/>
    <col min="16" max="17" width="9.12389380530973" style="1" customWidth="1"/>
    <col min="18" max="18" width="11.1238938053097" style="1" customWidth="1"/>
    <col min="19" max="19" width="12.3716814159292" style="1" customWidth="1"/>
    <col min="20" max="16384" width="9" style="1"/>
  </cols>
  <sheetData>
    <row r="1" ht="13.5" customHeight="1"/>
    <row r="2" ht="27" customHeight="1" spans="1:19">
      <c r="A2" s="34" t="s">
        <v>232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ht="13.5" customHeight="1" spans="1:19">
      <c r="A3" s="20" t="s">
        <v>25</v>
      </c>
      <c r="S3" s="21" t="s">
        <v>29</v>
      </c>
    </row>
    <row r="4" ht="26.25" customHeight="1" spans="1:19">
      <c r="A4" s="35" t="s">
        <v>153</v>
      </c>
      <c r="B4" s="35" t="s">
        <v>154</v>
      </c>
      <c r="C4" s="36" t="s">
        <v>131</v>
      </c>
      <c r="D4" s="36" t="s">
        <v>233</v>
      </c>
      <c r="E4" s="36" t="s">
        <v>234</v>
      </c>
      <c r="F4" s="36"/>
      <c r="G4" s="36"/>
      <c r="H4" s="37" t="s">
        <v>235</v>
      </c>
      <c r="I4" s="37"/>
      <c r="J4" s="37"/>
      <c r="K4" s="57" t="s">
        <v>236</v>
      </c>
      <c r="L4" s="58"/>
      <c r="M4" s="58"/>
      <c r="N4" s="58"/>
      <c r="O4" s="58"/>
      <c r="P4" s="58"/>
      <c r="Q4" s="60"/>
      <c r="R4" s="35" t="s">
        <v>237</v>
      </c>
      <c r="S4" s="35" t="s">
        <v>238</v>
      </c>
    </row>
    <row r="5" ht="24.75" customHeight="1" spans="1:19">
      <c r="A5" s="38"/>
      <c r="B5" s="38"/>
      <c r="C5" s="36"/>
      <c r="D5" s="36"/>
      <c r="E5" s="35" t="s">
        <v>15</v>
      </c>
      <c r="F5" s="35" t="s">
        <v>239</v>
      </c>
      <c r="G5" s="35" t="s">
        <v>240</v>
      </c>
      <c r="H5" s="36" t="s">
        <v>15</v>
      </c>
      <c r="I5" s="36" t="s">
        <v>241</v>
      </c>
      <c r="J5" s="36" t="s">
        <v>242</v>
      </c>
      <c r="K5" s="36" t="s">
        <v>15</v>
      </c>
      <c r="L5" s="36" t="s">
        <v>243</v>
      </c>
      <c r="M5" s="36" t="s">
        <v>244</v>
      </c>
      <c r="N5" s="36" t="s">
        <v>245</v>
      </c>
      <c r="O5" s="36" t="s">
        <v>246</v>
      </c>
      <c r="P5" s="36" t="s">
        <v>247</v>
      </c>
      <c r="Q5" s="36" t="s">
        <v>248</v>
      </c>
      <c r="R5" s="38"/>
      <c r="S5" s="38"/>
    </row>
    <row r="6" ht="30" customHeight="1" spans="1:19">
      <c r="A6" s="39"/>
      <c r="B6" s="39"/>
      <c r="C6" s="36"/>
      <c r="D6" s="36"/>
      <c r="E6" s="39"/>
      <c r="F6" s="39"/>
      <c r="G6" s="39"/>
      <c r="H6" s="36"/>
      <c r="I6" s="36"/>
      <c r="J6" s="36"/>
      <c r="K6" s="36"/>
      <c r="L6" s="36"/>
      <c r="M6" s="36"/>
      <c r="N6" s="36"/>
      <c r="O6" s="36"/>
      <c r="P6" s="36"/>
      <c r="Q6" s="36"/>
      <c r="R6" s="39"/>
      <c r="S6" s="39"/>
    </row>
    <row r="7" ht="27.75" customHeight="1" spans="1:19">
      <c r="A7" s="40" t="s">
        <v>158</v>
      </c>
      <c r="B7" s="40" t="s">
        <v>158</v>
      </c>
      <c r="C7" s="40" t="s">
        <v>158</v>
      </c>
      <c r="D7" s="40">
        <v>1</v>
      </c>
      <c r="E7" s="40" t="s">
        <v>249</v>
      </c>
      <c r="F7" s="40">
        <v>3</v>
      </c>
      <c r="G7" s="40">
        <v>4</v>
      </c>
      <c r="H7" s="40" t="s">
        <v>250</v>
      </c>
      <c r="I7" s="40">
        <v>6</v>
      </c>
      <c r="J7" s="40">
        <v>7</v>
      </c>
      <c r="K7" s="59" t="s">
        <v>251</v>
      </c>
      <c r="L7" s="40">
        <v>9</v>
      </c>
      <c r="M7" s="40">
        <v>10</v>
      </c>
      <c r="N7" s="40">
        <v>11</v>
      </c>
      <c r="O7" s="40">
        <v>12</v>
      </c>
      <c r="P7" s="40">
        <v>13</v>
      </c>
      <c r="Q7" s="40">
        <v>14</v>
      </c>
      <c r="R7" s="40" t="s">
        <v>252</v>
      </c>
      <c r="S7" s="40" t="s">
        <v>253</v>
      </c>
    </row>
    <row r="8" s="10" customFormat="1" ht="13.5" customHeight="1" spans="1:19">
      <c r="A8" s="41"/>
      <c r="B8" s="41"/>
      <c r="C8" s="42" t="s">
        <v>21</v>
      </c>
      <c r="D8" s="43">
        <f t="shared" ref="D8:J8" si="0">D9+D35+D46+D53</f>
        <v>3084907</v>
      </c>
      <c r="E8" s="43">
        <f>F8+G8</f>
        <v>8300</v>
      </c>
      <c r="F8" s="43">
        <f t="shared" si="0"/>
        <v>8300</v>
      </c>
      <c r="G8" s="43"/>
      <c r="H8" s="43">
        <f>I8+J8</f>
        <v>33444</v>
      </c>
      <c r="I8" s="43">
        <f t="shared" si="0"/>
        <v>18444</v>
      </c>
      <c r="J8" s="43">
        <f t="shared" si="0"/>
        <v>15000</v>
      </c>
      <c r="K8" s="43">
        <f>L8+M8+N8+O8+P8+Q8</f>
        <v>50066</v>
      </c>
      <c r="L8" s="43">
        <f t="shared" ref="L8:O8" si="1">L9+L35+L46+L53</f>
        <v>0</v>
      </c>
      <c r="M8" s="43">
        <f t="shared" si="1"/>
        <v>36274</v>
      </c>
      <c r="N8" s="43">
        <f t="shared" si="1"/>
        <v>3586</v>
      </c>
      <c r="O8" s="43">
        <f t="shared" si="1"/>
        <v>10206</v>
      </c>
      <c r="P8" s="43"/>
      <c r="Q8" s="43">
        <f>Q9+Q35+Q46+Q53</f>
        <v>0</v>
      </c>
      <c r="R8" s="43">
        <f>D8-E8-H8-K8</f>
        <v>2993097</v>
      </c>
      <c r="S8" s="43">
        <f>D8-E8</f>
        <v>3076607</v>
      </c>
    </row>
    <row r="9" ht="13.5" customHeight="1" spans="1:19">
      <c r="A9" s="44"/>
      <c r="B9" s="44"/>
      <c r="C9" s="45" t="s">
        <v>254</v>
      </c>
      <c r="D9" s="46">
        <f t="shared" ref="D9:J9" si="2">D10</f>
        <v>2574943</v>
      </c>
      <c r="E9" s="46">
        <f t="shared" ref="E9:E56" si="3">F9+G9</f>
        <v>8300</v>
      </c>
      <c r="F9" s="46">
        <f t="shared" si="2"/>
        <v>8300</v>
      </c>
      <c r="G9" s="46"/>
      <c r="H9" s="46">
        <f t="shared" ref="H9:H56" si="4">I9+J9</f>
        <v>18444</v>
      </c>
      <c r="I9" s="46">
        <f t="shared" si="2"/>
        <v>18444</v>
      </c>
      <c r="J9" s="46">
        <f t="shared" si="2"/>
        <v>0</v>
      </c>
      <c r="K9" s="46">
        <f t="shared" ref="K9:K56" si="5">L9+M9+N9+O9+P9+Q9</f>
        <v>50066</v>
      </c>
      <c r="L9" s="46">
        <f t="shared" ref="L9:O9" si="6">L10</f>
        <v>0</v>
      </c>
      <c r="M9" s="46">
        <f t="shared" si="6"/>
        <v>36274</v>
      </c>
      <c r="N9" s="46">
        <f t="shared" si="6"/>
        <v>3586</v>
      </c>
      <c r="O9" s="46">
        <f t="shared" si="6"/>
        <v>10206</v>
      </c>
      <c r="P9" s="46"/>
      <c r="Q9" s="46">
        <f>Q10</f>
        <v>0</v>
      </c>
      <c r="R9" s="46">
        <f t="shared" ref="R9:R56" si="7">D9-E9-H9-K9</f>
        <v>2498133</v>
      </c>
      <c r="S9" s="46">
        <f t="shared" ref="S9:S56" si="8">D9-E9</f>
        <v>2566643</v>
      </c>
    </row>
    <row r="10" ht="13.5" customHeight="1" spans="1:19">
      <c r="A10" s="47"/>
      <c r="B10" s="47"/>
      <c r="C10" s="48"/>
      <c r="D10" s="49">
        <f t="shared" ref="D10:J10" si="9">D11+D32</f>
        <v>2574943</v>
      </c>
      <c r="E10" s="49">
        <f t="shared" si="3"/>
        <v>8300</v>
      </c>
      <c r="F10" s="49">
        <f t="shared" si="9"/>
        <v>8300</v>
      </c>
      <c r="G10" s="49"/>
      <c r="H10" s="49">
        <f t="shared" si="4"/>
        <v>18444</v>
      </c>
      <c r="I10" s="49">
        <f t="shared" si="9"/>
        <v>18444</v>
      </c>
      <c r="J10" s="49">
        <f t="shared" si="9"/>
        <v>0</v>
      </c>
      <c r="K10" s="49">
        <f t="shared" si="5"/>
        <v>50066</v>
      </c>
      <c r="L10" s="49">
        <f t="shared" ref="L10:O10" si="10">L11+L32</f>
        <v>0</v>
      </c>
      <c r="M10" s="49">
        <f t="shared" si="10"/>
        <v>36274</v>
      </c>
      <c r="N10" s="49">
        <f t="shared" si="10"/>
        <v>3586</v>
      </c>
      <c r="O10" s="49">
        <f t="shared" si="10"/>
        <v>10206</v>
      </c>
      <c r="P10" s="49"/>
      <c r="Q10" s="49">
        <f>Q11+Q32</f>
        <v>0</v>
      </c>
      <c r="R10" s="49">
        <f t="shared" si="7"/>
        <v>2498133</v>
      </c>
      <c r="S10" s="49">
        <f t="shared" si="8"/>
        <v>2566643</v>
      </c>
    </row>
    <row r="11" ht="13.5" customHeight="1" spans="1:19">
      <c r="A11" s="50"/>
      <c r="B11" s="50"/>
      <c r="C11" s="51" t="s">
        <v>255</v>
      </c>
      <c r="D11" s="52">
        <f t="shared" ref="D11:J11" si="11">SUM(D12:D31)</f>
        <v>1846943</v>
      </c>
      <c r="E11" s="52">
        <f t="shared" si="3"/>
        <v>0</v>
      </c>
      <c r="F11" s="52">
        <f t="shared" si="11"/>
        <v>0</v>
      </c>
      <c r="G11" s="52"/>
      <c r="H11" s="52">
        <f t="shared" si="4"/>
        <v>18444</v>
      </c>
      <c r="I11" s="52">
        <f t="shared" si="11"/>
        <v>18444</v>
      </c>
      <c r="J11" s="52">
        <f t="shared" si="11"/>
        <v>0</v>
      </c>
      <c r="K11" s="52">
        <f t="shared" si="5"/>
        <v>50066</v>
      </c>
      <c r="L11" s="52">
        <f t="shared" ref="L11:O11" si="12">SUM(L12:L31)</f>
        <v>0</v>
      </c>
      <c r="M11" s="52">
        <f t="shared" si="12"/>
        <v>36274</v>
      </c>
      <c r="N11" s="52">
        <f t="shared" si="12"/>
        <v>3586</v>
      </c>
      <c r="O11" s="52">
        <f t="shared" si="12"/>
        <v>10206</v>
      </c>
      <c r="P11" s="52"/>
      <c r="Q11" s="52">
        <f>SUM(Q12:Q31)</f>
        <v>0</v>
      </c>
      <c r="R11" s="52">
        <f t="shared" si="7"/>
        <v>1778433</v>
      </c>
      <c r="S11" s="52">
        <f t="shared" si="8"/>
        <v>1846943</v>
      </c>
    </row>
    <row r="12" ht="13.5" customHeight="1" spans="1:19">
      <c r="A12" s="53" t="s">
        <v>256</v>
      </c>
      <c r="B12" s="54" t="s">
        <v>257</v>
      </c>
      <c r="C12" s="55" t="s">
        <v>258</v>
      </c>
      <c r="D12" s="56">
        <v>15326</v>
      </c>
      <c r="E12" s="56">
        <f t="shared" si="3"/>
        <v>0</v>
      </c>
      <c r="F12" s="56">
        <v>0</v>
      </c>
      <c r="G12" s="56"/>
      <c r="H12" s="56">
        <f t="shared" si="4"/>
        <v>0</v>
      </c>
      <c r="I12" s="56">
        <v>0</v>
      </c>
      <c r="J12" s="56">
        <v>0</v>
      </c>
      <c r="K12" s="56">
        <f t="shared" si="5"/>
        <v>0</v>
      </c>
      <c r="L12" s="56">
        <v>0</v>
      </c>
      <c r="M12" s="56">
        <v>0</v>
      </c>
      <c r="N12" s="56">
        <v>0</v>
      </c>
      <c r="O12" s="56">
        <v>0</v>
      </c>
      <c r="P12" s="56"/>
      <c r="Q12" s="56">
        <v>0</v>
      </c>
      <c r="R12" s="56">
        <f t="shared" si="7"/>
        <v>15326</v>
      </c>
      <c r="S12" s="56">
        <f t="shared" si="8"/>
        <v>15326</v>
      </c>
    </row>
    <row r="13" ht="13.5" customHeight="1" spans="1:19">
      <c r="A13" s="53" t="s">
        <v>259</v>
      </c>
      <c r="B13" s="54"/>
      <c r="C13" s="55" t="s">
        <v>258</v>
      </c>
      <c r="D13" s="56">
        <v>10206</v>
      </c>
      <c r="E13" s="56">
        <f t="shared" si="3"/>
        <v>0</v>
      </c>
      <c r="F13" s="56">
        <v>0</v>
      </c>
      <c r="G13" s="56"/>
      <c r="H13" s="56">
        <f t="shared" si="4"/>
        <v>0</v>
      </c>
      <c r="I13" s="56">
        <v>0</v>
      </c>
      <c r="J13" s="56">
        <v>0</v>
      </c>
      <c r="K13" s="56">
        <f t="shared" si="5"/>
        <v>10206</v>
      </c>
      <c r="L13" s="56">
        <v>0</v>
      </c>
      <c r="M13" s="56">
        <v>0</v>
      </c>
      <c r="N13" s="56">
        <v>0</v>
      </c>
      <c r="O13" s="56">
        <v>10206</v>
      </c>
      <c r="P13" s="56"/>
      <c r="Q13" s="56">
        <v>0</v>
      </c>
      <c r="R13" s="56">
        <f t="shared" si="7"/>
        <v>0</v>
      </c>
      <c r="S13" s="56">
        <f t="shared" si="8"/>
        <v>10206</v>
      </c>
    </row>
    <row r="14" ht="13.5" customHeight="1" spans="1:19">
      <c r="A14" s="53" t="s">
        <v>260</v>
      </c>
      <c r="B14" s="54"/>
      <c r="C14" s="55" t="s">
        <v>258</v>
      </c>
      <c r="D14" s="56">
        <v>211716</v>
      </c>
      <c r="E14" s="56">
        <f t="shared" si="3"/>
        <v>0</v>
      </c>
      <c r="F14" s="56"/>
      <c r="G14" s="56"/>
      <c r="H14" s="56">
        <f t="shared" si="4"/>
        <v>0</v>
      </c>
      <c r="I14" s="56"/>
      <c r="J14" s="56"/>
      <c r="K14" s="56">
        <f t="shared" si="5"/>
        <v>0</v>
      </c>
      <c r="L14" s="56"/>
      <c r="M14" s="56"/>
      <c r="N14" s="56"/>
      <c r="O14" s="56"/>
      <c r="P14" s="56"/>
      <c r="Q14" s="56"/>
      <c r="R14" s="56">
        <f t="shared" si="7"/>
        <v>211716</v>
      </c>
      <c r="S14" s="56">
        <f t="shared" si="8"/>
        <v>211716</v>
      </c>
    </row>
    <row r="15" ht="13.5" customHeight="1" spans="1:19">
      <c r="A15" s="53" t="s">
        <v>261</v>
      </c>
      <c r="B15" s="54"/>
      <c r="C15" s="55" t="s">
        <v>258</v>
      </c>
      <c r="D15" s="56">
        <v>36000</v>
      </c>
      <c r="E15" s="56">
        <f t="shared" si="3"/>
        <v>0</v>
      </c>
      <c r="F15" s="56">
        <v>0</v>
      </c>
      <c r="G15" s="56"/>
      <c r="H15" s="56">
        <f t="shared" si="4"/>
        <v>0</v>
      </c>
      <c r="I15" s="56">
        <v>0</v>
      </c>
      <c r="J15" s="56">
        <v>0</v>
      </c>
      <c r="K15" s="56">
        <f t="shared" si="5"/>
        <v>0</v>
      </c>
      <c r="L15" s="56">
        <v>0</v>
      </c>
      <c r="M15" s="56">
        <v>0</v>
      </c>
      <c r="N15" s="56">
        <v>0</v>
      </c>
      <c r="O15" s="56">
        <v>0</v>
      </c>
      <c r="P15" s="56"/>
      <c r="Q15" s="56">
        <v>0</v>
      </c>
      <c r="R15" s="56">
        <f t="shared" si="7"/>
        <v>36000</v>
      </c>
      <c r="S15" s="56">
        <f t="shared" si="8"/>
        <v>36000</v>
      </c>
    </row>
    <row r="16" ht="13.5" customHeight="1" spans="1:19">
      <c r="A16" s="53" t="s">
        <v>262</v>
      </c>
      <c r="B16" s="54"/>
      <c r="C16" s="55" t="s">
        <v>258</v>
      </c>
      <c r="D16" s="56">
        <v>4500</v>
      </c>
      <c r="E16" s="56">
        <f t="shared" si="3"/>
        <v>0</v>
      </c>
      <c r="F16" s="56">
        <v>0</v>
      </c>
      <c r="G16" s="56"/>
      <c r="H16" s="56">
        <f t="shared" si="4"/>
        <v>0</v>
      </c>
      <c r="I16" s="56">
        <v>0</v>
      </c>
      <c r="J16" s="56">
        <v>0</v>
      </c>
      <c r="K16" s="56">
        <f t="shared" si="5"/>
        <v>0</v>
      </c>
      <c r="L16" s="56">
        <v>0</v>
      </c>
      <c r="M16" s="56">
        <v>0</v>
      </c>
      <c r="N16" s="56">
        <v>0</v>
      </c>
      <c r="O16" s="56">
        <v>0</v>
      </c>
      <c r="P16" s="56"/>
      <c r="Q16" s="56">
        <v>0</v>
      </c>
      <c r="R16" s="56">
        <f t="shared" si="7"/>
        <v>4500</v>
      </c>
      <c r="S16" s="56">
        <f t="shared" si="8"/>
        <v>4500</v>
      </c>
    </row>
    <row r="17" ht="13.5" customHeight="1" spans="1:19">
      <c r="A17" s="53" t="s">
        <v>263</v>
      </c>
      <c r="B17" s="54"/>
      <c r="C17" s="55" t="s">
        <v>258</v>
      </c>
      <c r="D17" s="56">
        <v>76200</v>
      </c>
      <c r="E17" s="56">
        <f t="shared" si="3"/>
        <v>0</v>
      </c>
      <c r="F17" s="56">
        <v>0</v>
      </c>
      <c r="G17" s="56"/>
      <c r="H17" s="56">
        <f t="shared" si="4"/>
        <v>0</v>
      </c>
      <c r="I17" s="56">
        <v>0</v>
      </c>
      <c r="J17" s="56">
        <v>0</v>
      </c>
      <c r="K17" s="56">
        <f t="shared" si="5"/>
        <v>0</v>
      </c>
      <c r="L17" s="56">
        <v>0</v>
      </c>
      <c r="M17" s="56">
        <v>0</v>
      </c>
      <c r="N17" s="56">
        <v>0</v>
      </c>
      <c r="O17" s="56">
        <v>0</v>
      </c>
      <c r="P17" s="56"/>
      <c r="Q17" s="56">
        <v>0</v>
      </c>
      <c r="R17" s="56">
        <f t="shared" si="7"/>
        <v>76200</v>
      </c>
      <c r="S17" s="56">
        <f t="shared" si="8"/>
        <v>76200</v>
      </c>
    </row>
    <row r="18" ht="13.5" customHeight="1" spans="1:19">
      <c r="A18" s="53" t="s">
        <v>264</v>
      </c>
      <c r="B18" s="54"/>
      <c r="C18" s="55" t="s">
        <v>258</v>
      </c>
      <c r="D18" s="56">
        <v>1500</v>
      </c>
      <c r="E18" s="56">
        <f t="shared" si="3"/>
        <v>0</v>
      </c>
      <c r="F18" s="56">
        <v>0</v>
      </c>
      <c r="G18" s="56"/>
      <c r="H18" s="56">
        <f t="shared" si="4"/>
        <v>0</v>
      </c>
      <c r="I18" s="56">
        <v>0</v>
      </c>
      <c r="J18" s="56">
        <v>0</v>
      </c>
      <c r="K18" s="56">
        <f t="shared" si="5"/>
        <v>0</v>
      </c>
      <c r="L18" s="56">
        <v>0</v>
      </c>
      <c r="M18" s="56">
        <v>0</v>
      </c>
      <c r="N18" s="56">
        <v>0</v>
      </c>
      <c r="O18" s="56">
        <v>0</v>
      </c>
      <c r="P18" s="56"/>
      <c r="Q18" s="56">
        <v>0</v>
      </c>
      <c r="R18" s="56">
        <f t="shared" si="7"/>
        <v>1500</v>
      </c>
      <c r="S18" s="56">
        <f t="shared" si="8"/>
        <v>1500</v>
      </c>
    </row>
    <row r="19" ht="13.5" customHeight="1" spans="1:19">
      <c r="A19" s="53" t="s">
        <v>265</v>
      </c>
      <c r="B19" s="54"/>
      <c r="C19" s="55" t="s">
        <v>258</v>
      </c>
      <c r="D19" s="56">
        <v>36274</v>
      </c>
      <c r="E19" s="56">
        <f t="shared" si="3"/>
        <v>0</v>
      </c>
      <c r="F19" s="56">
        <v>0</v>
      </c>
      <c r="G19" s="56"/>
      <c r="H19" s="56">
        <f t="shared" si="4"/>
        <v>0</v>
      </c>
      <c r="I19" s="56">
        <v>0</v>
      </c>
      <c r="J19" s="56">
        <v>0</v>
      </c>
      <c r="K19" s="56">
        <f t="shared" si="5"/>
        <v>36274</v>
      </c>
      <c r="L19" s="56">
        <v>0</v>
      </c>
      <c r="M19" s="56">
        <v>36274</v>
      </c>
      <c r="N19" s="56">
        <v>0</v>
      </c>
      <c r="O19" s="56">
        <v>0</v>
      </c>
      <c r="P19" s="56"/>
      <c r="Q19" s="56">
        <v>0</v>
      </c>
      <c r="R19" s="56">
        <f t="shared" si="7"/>
        <v>0</v>
      </c>
      <c r="S19" s="56">
        <f t="shared" si="8"/>
        <v>36274</v>
      </c>
    </row>
    <row r="20" ht="13.5" customHeight="1" spans="1:19">
      <c r="A20" s="53" t="s">
        <v>266</v>
      </c>
      <c r="B20" s="54"/>
      <c r="C20" s="55" t="s">
        <v>258</v>
      </c>
      <c r="D20" s="56">
        <v>840</v>
      </c>
      <c r="E20" s="56">
        <f t="shared" si="3"/>
        <v>0</v>
      </c>
      <c r="F20" s="56">
        <v>0</v>
      </c>
      <c r="G20" s="56"/>
      <c r="H20" s="56">
        <f t="shared" si="4"/>
        <v>0</v>
      </c>
      <c r="I20" s="56">
        <v>0</v>
      </c>
      <c r="J20" s="56">
        <v>0</v>
      </c>
      <c r="K20" s="56">
        <f t="shared" si="5"/>
        <v>0</v>
      </c>
      <c r="L20" s="56">
        <v>0</v>
      </c>
      <c r="M20" s="56">
        <v>0</v>
      </c>
      <c r="N20" s="56">
        <v>0</v>
      </c>
      <c r="O20" s="56">
        <v>0</v>
      </c>
      <c r="P20" s="56"/>
      <c r="Q20" s="56">
        <v>0</v>
      </c>
      <c r="R20" s="56">
        <f t="shared" si="7"/>
        <v>840</v>
      </c>
      <c r="S20" s="56">
        <f t="shared" si="8"/>
        <v>840</v>
      </c>
    </row>
    <row r="21" ht="13.5" customHeight="1" spans="1:19">
      <c r="A21" s="53" t="s">
        <v>267</v>
      </c>
      <c r="B21" s="54"/>
      <c r="C21" s="55" t="s">
        <v>258</v>
      </c>
      <c r="D21" s="56">
        <v>180</v>
      </c>
      <c r="E21" s="56">
        <f t="shared" si="3"/>
        <v>0</v>
      </c>
      <c r="F21" s="56">
        <v>0</v>
      </c>
      <c r="G21" s="56"/>
      <c r="H21" s="56">
        <f t="shared" si="4"/>
        <v>0</v>
      </c>
      <c r="I21" s="56">
        <v>0</v>
      </c>
      <c r="J21" s="56">
        <v>0</v>
      </c>
      <c r="K21" s="56">
        <f t="shared" si="5"/>
        <v>0</v>
      </c>
      <c r="L21" s="56">
        <v>0</v>
      </c>
      <c r="M21" s="56">
        <v>0</v>
      </c>
      <c r="N21" s="56">
        <v>0</v>
      </c>
      <c r="O21" s="56">
        <v>0</v>
      </c>
      <c r="P21" s="56"/>
      <c r="Q21" s="56">
        <v>0</v>
      </c>
      <c r="R21" s="56">
        <f t="shared" si="7"/>
        <v>180</v>
      </c>
      <c r="S21" s="56">
        <f t="shared" si="8"/>
        <v>180</v>
      </c>
    </row>
    <row r="22" ht="13.5" customHeight="1" spans="1:19">
      <c r="A22" s="53" t="s">
        <v>268</v>
      </c>
      <c r="B22" s="54"/>
      <c r="C22" s="55" t="s">
        <v>258</v>
      </c>
      <c r="D22" s="56">
        <v>716112</v>
      </c>
      <c r="E22" s="56">
        <f t="shared" si="3"/>
        <v>0</v>
      </c>
      <c r="F22" s="56">
        <v>0</v>
      </c>
      <c r="G22" s="56"/>
      <c r="H22" s="56">
        <f t="shared" si="4"/>
        <v>0</v>
      </c>
      <c r="I22" s="56">
        <v>0</v>
      </c>
      <c r="J22" s="56">
        <v>0</v>
      </c>
      <c r="K22" s="56">
        <f t="shared" si="5"/>
        <v>0</v>
      </c>
      <c r="L22" s="56">
        <v>0</v>
      </c>
      <c r="M22" s="56">
        <v>0</v>
      </c>
      <c r="N22" s="56">
        <v>0</v>
      </c>
      <c r="O22" s="56">
        <v>0</v>
      </c>
      <c r="P22" s="56"/>
      <c r="Q22" s="56">
        <v>0</v>
      </c>
      <c r="R22" s="56">
        <f t="shared" si="7"/>
        <v>716112</v>
      </c>
      <c r="S22" s="56">
        <f t="shared" si="8"/>
        <v>716112</v>
      </c>
    </row>
    <row r="23" ht="13.5" customHeight="1" spans="1:19">
      <c r="A23" s="53" t="s">
        <v>269</v>
      </c>
      <c r="B23" s="54"/>
      <c r="C23" s="55" t="s">
        <v>258</v>
      </c>
      <c r="D23" s="56">
        <v>7171</v>
      </c>
      <c r="E23" s="56">
        <f t="shared" si="3"/>
        <v>0</v>
      </c>
      <c r="F23" s="56">
        <v>0</v>
      </c>
      <c r="G23" s="56"/>
      <c r="H23" s="56">
        <f t="shared" si="4"/>
        <v>0</v>
      </c>
      <c r="I23" s="56">
        <v>0</v>
      </c>
      <c r="J23" s="56">
        <v>0</v>
      </c>
      <c r="K23" s="56">
        <f t="shared" si="5"/>
        <v>0</v>
      </c>
      <c r="L23" s="56">
        <v>0</v>
      </c>
      <c r="M23" s="56">
        <v>0</v>
      </c>
      <c r="N23" s="56">
        <v>0</v>
      </c>
      <c r="O23" s="56">
        <v>0</v>
      </c>
      <c r="P23" s="56"/>
      <c r="Q23" s="56">
        <v>0</v>
      </c>
      <c r="R23" s="56">
        <f t="shared" si="7"/>
        <v>7171</v>
      </c>
      <c r="S23" s="56">
        <f t="shared" si="8"/>
        <v>7171</v>
      </c>
    </row>
    <row r="24" ht="13.5" customHeight="1" spans="1:19">
      <c r="A24" s="54" t="s">
        <v>241</v>
      </c>
      <c r="B24" s="54"/>
      <c r="C24" s="55" t="s">
        <v>258</v>
      </c>
      <c r="D24" s="56">
        <v>18444</v>
      </c>
      <c r="E24" s="56">
        <f t="shared" si="3"/>
        <v>0</v>
      </c>
      <c r="F24" s="56">
        <v>0</v>
      </c>
      <c r="G24" s="56"/>
      <c r="H24" s="56">
        <f t="shared" si="4"/>
        <v>18444</v>
      </c>
      <c r="I24" s="56">
        <v>18444</v>
      </c>
      <c r="J24" s="56">
        <v>0</v>
      </c>
      <c r="K24" s="56">
        <f t="shared" si="5"/>
        <v>0</v>
      </c>
      <c r="L24" s="56">
        <v>0</v>
      </c>
      <c r="M24" s="56">
        <v>0</v>
      </c>
      <c r="N24" s="56">
        <v>0</v>
      </c>
      <c r="O24" s="56">
        <v>0</v>
      </c>
      <c r="P24" s="56"/>
      <c r="Q24" s="56">
        <v>0</v>
      </c>
      <c r="R24" s="56">
        <f t="shared" si="7"/>
        <v>0</v>
      </c>
      <c r="S24" s="56">
        <f t="shared" si="8"/>
        <v>18444</v>
      </c>
    </row>
    <row r="25" ht="13.5" customHeight="1" spans="1:19">
      <c r="A25" s="54" t="s">
        <v>270</v>
      </c>
      <c r="B25" s="54"/>
      <c r="C25" s="55" t="s">
        <v>258</v>
      </c>
      <c r="D25" s="56">
        <v>2880</v>
      </c>
      <c r="E25" s="56">
        <f t="shared" si="3"/>
        <v>0</v>
      </c>
      <c r="F25" s="56">
        <v>0</v>
      </c>
      <c r="G25" s="56"/>
      <c r="H25" s="56">
        <f t="shared" si="4"/>
        <v>0</v>
      </c>
      <c r="I25" s="56">
        <v>0</v>
      </c>
      <c r="J25" s="56">
        <v>0</v>
      </c>
      <c r="K25" s="56">
        <f t="shared" si="5"/>
        <v>0</v>
      </c>
      <c r="L25" s="56">
        <v>0</v>
      </c>
      <c r="M25" s="56">
        <v>0</v>
      </c>
      <c r="N25" s="56">
        <v>0</v>
      </c>
      <c r="O25" s="56">
        <v>0</v>
      </c>
      <c r="P25" s="56"/>
      <c r="Q25" s="56">
        <v>0</v>
      </c>
      <c r="R25" s="56">
        <f t="shared" si="7"/>
        <v>2880</v>
      </c>
      <c r="S25" s="56">
        <f t="shared" si="8"/>
        <v>2880</v>
      </c>
    </row>
    <row r="26" ht="13.5" customHeight="1" spans="1:19">
      <c r="A26" s="54" t="s">
        <v>271</v>
      </c>
      <c r="B26" s="54"/>
      <c r="C26" s="55" t="s">
        <v>258</v>
      </c>
      <c r="D26" s="56">
        <v>177768</v>
      </c>
      <c r="E26" s="56">
        <f t="shared" si="3"/>
        <v>0</v>
      </c>
      <c r="F26" s="56">
        <v>0</v>
      </c>
      <c r="G26" s="56"/>
      <c r="H26" s="56">
        <f t="shared" si="4"/>
        <v>0</v>
      </c>
      <c r="I26" s="56">
        <v>0</v>
      </c>
      <c r="J26" s="56">
        <v>0</v>
      </c>
      <c r="K26" s="56">
        <f t="shared" si="5"/>
        <v>0</v>
      </c>
      <c r="L26" s="56">
        <v>0</v>
      </c>
      <c r="M26" s="56">
        <v>0</v>
      </c>
      <c r="N26" s="56">
        <v>0</v>
      </c>
      <c r="O26" s="56">
        <v>0</v>
      </c>
      <c r="P26" s="56"/>
      <c r="Q26" s="56">
        <v>0</v>
      </c>
      <c r="R26" s="56">
        <f t="shared" si="7"/>
        <v>177768</v>
      </c>
      <c r="S26" s="56">
        <f t="shared" si="8"/>
        <v>177768</v>
      </c>
    </row>
    <row r="27" ht="13.5" customHeight="1" spans="1:19">
      <c r="A27" s="54" t="s">
        <v>272</v>
      </c>
      <c r="B27" s="54"/>
      <c r="C27" s="55" t="s">
        <v>258</v>
      </c>
      <c r="D27" s="56">
        <v>300</v>
      </c>
      <c r="E27" s="56">
        <f t="shared" si="3"/>
        <v>0</v>
      </c>
      <c r="F27" s="56">
        <v>0</v>
      </c>
      <c r="G27" s="56"/>
      <c r="H27" s="56">
        <f t="shared" si="4"/>
        <v>0</v>
      </c>
      <c r="I27" s="56">
        <v>0</v>
      </c>
      <c r="J27" s="56">
        <v>0</v>
      </c>
      <c r="K27" s="56">
        <f t="shared" si="5"/>
        <v>0</v>
      </c>
      <c r="L27" s="56">
        <v>0</v>
      </c>
      <c r="M27" s="56">
        <v>0</v>
      </c>
      <c r="N27" s="56">
        <v>0</v>
      </c>
      <c r="O27" s="56">
        <v>0</v>
      </c>
      <c r="P27" s="56"/>
      <c r="Q27" s="56">
        <v>0</v>
      </c>
      <c r="R27" s="56">
        <f t="shared" si="7"/>
        <v>300</v>
      </c>
      <c r="S27" s="56">
        <f t="shared" si="8"/>
        <v>300</v>
      </c>
    </row>
    <row r="28" ht="13.5" customHeight="1" spans="1:19">
      <c r="A28" s="54" t="s">
        <v>273</v>
      </c>
      <c r="B28" s="54"/>
      <c r="C28" s="55" t="s">
        <v>258</v>
      </c>
      <c r="D28" s="56">
        <v>3586</v>
      </c>
      <c r="E28" s="56">
        <f t="shared" si="3"/>
        <v>0</v>
      </c>
      <c r="F28" s="56">
        <v>0</v>
      </c>
      <c r="G28" s="56"/>
      <c r="H28" s="56">
        <f t="shared" si="4"/>
        <v>0</v>
      </c>
      <c r="I28" s="56">
        <v>0</v>
      </c>
      <c r="J28" s="56">
        <v>0</v>
      </c>
      <c r="K28" s="56">
        <f t="shared" si="5"/>
        <v>3586</v>
      </c>
      <c r="L28" s="56">
        <v>0</v>
      </c>
      <c r="M28" s="56">
        <v>0</v>
      </c>
      <c r="N28" s="56">
        <v>3586</v>
      </c>
      <c r="O28" s="56">
        <v>0</v>
      </c>
      <c r="P28" s="56"/>
      <c r="Q28" s="56">
        <v>0</v>
      </c>
      <c r="R28" s="56">
        <f t="shared" si="7"/>
        <v>0</v>
      </c>
      <c r="S28" s="56">
        <f t="shared" si="8"/>
        <v>3586</v>
      </c>
    </row>
    <row r="29" ht="13.5" customHeight="1" spans="1:19">
      <c r="A29" s="54" t="s">
        <v>274</v>
      </c>
      <c r="B29" s="54"/>
      <c r="C29" s="55" t="s">
        <v>258</v>
      </c>
      <c r="D29" s="56">
        <v>435288</v>
      </c>
      <c r="E29" s="56">
        <f t="shared" si="3"/>
        <v>0</v>
      </c>
      <c r="F29" s="56">
        <v>0</v>
      </c>
      <c r="G29" s="56"/>
      <c r="H29" s="56">
        <f t="shared" si="4"/>
        <v>0</v>
      </c>
      <c r="I29" s="56">
        <v>0</v>
      </c>
      <c r="J29" s="56">
        <v>0</v>
      </c>
      <c r="K29" s="56">
        <f t="shared" si="5"/>
        <v>0</v>
      </c>
      <c r="L29" s="56">
        <v>0</v>
      </c>
      <c r="M29" s="56">
        <v>0</v>
      </c>
      <c r="N29" s="56">
        <v>0</v>
      </c>
      <c r="O29" s="56">
        <v>0</v>
      </c>
      <c r="P29" s="56"/>
      <c r="Q29" s="56">
        <v>0</v>
      </c>
      <c r="R29" s="56">
        <f t="shared" si="7"/>
        <v>435288</v>
      </c>
      <c r="S29" s="56">
        <f t="shared" si="8"/>
        <v>435288</v>
      </c>
    </row>
    <row r="30" ht="13.5" customHeight="1" spans="1:19">
      <c r="A30" s="54" t="s">
        <v>275</v>
      </c>
      <c r="B30" s="54"/>
      <c r="C30" s="55" t="s">
        <v>258</v>
      </c>
      <c r="D30" s="56">
        <v>6600</v>
      </c>
      <c r="E30" s="56">
        <f t="shared" si="3"/>
        <v>0</v>
      </c>
      <c r="F30" s="56">
        <v>0</v>
      </c>
      <c r="G30" s="56"/>
      <c r="H30" s="56">
        <f t="shared" si="4"/>
        <v>0</v>
      </c>
      <c r="I30" s="56">
        <v>0</v>
      </c>
      <c r="J30" s="56">
        <v>0</v>
      </c>
      <c r="K30" s="56">
        <f t="shared" si="5"/>
        <v>0</v>
      </c>
      <c r="L30" s="56">
        <v>0</v>
      </c>
      <c r="M30" s="56">
        <v>0</v>
      </c>
      <c r="N30" s="56">
        <v>0</v>
      </c>
      <c r="O30" s="56">
        <v>0</v>
      </c>
      <c r="P30" s="56"/>
      <c r="Q30" s="56">
        <v>0</v>
      </c>
      <c r="R30" s="56">
        <f t="shared" si="7"/>
        <v>6600</v>
      </c>
      <c r="S30" s="56">
        <f t="shared" si="8"/>
        <v>6600</v>
      </c>
    </row>
    <row r="31" ht="13.5" customHeight="1" spans="1:19">
      <c r="A31" s="54" t="s">
        <v>276</v>
      </c>
      <c r="B31" s="54"/>
      <c r="C31" s="55" t="s">
        <v>258</v>
      </c>
      <c r="D31" s="56">
        <v>86052</v>
      </c>
      <c r="E31" s="56">
        <f t="shared" si="3"/>
        <v>0</v>
      </c>
      <c r="F31" s="56">
        <v>0</v>
      </c>
      <c r="G31" s="56"/>
      <c r="H31" s="56">
        <f t="shared" si="4"/>
        <v>0</v>
      </c>
      <c r="I31" s="56">
        <v>0</v>
      </c>
      <c r="J31" s="56">
        <v>0</v>
      </c>
      <c r="K31" s="56">
        <f t="shared" si="5"/>
        <v>0</v>
      </c>
      <c r="L31" s="56">
        <v>0</v>
      </c>
      <c r="M31" s="56">
        <v>0</v>
      </c>
      <c r="N31" s="56">
        <v>0</v>
      </c>
      <c r="O31" s="56">
        <v>0</v>
      </c>
      <c r="P31" s="56"/>
      <c r="Q31" s="56">
        <v>0</v>
      </c>
      <c r="R31" s="56">
        <f t="shared" si="7"/>
        <v>86052</v>
      </c>
      <c r="S31" s="56">
        <f t="shared" si="8"/>
        <v>86052</v>
      </c>
    </row>
    <row r="32" ht="13.5" customHeight="1" spans="1:19">
      <c r="A32" s="50"/>
      <c r="B32" s="50"/>
      <c r="C32" s="51" t="s">
        <v>277</v>
      </c>
      <c r="D32" s="52">
        <f t="shared" ref="D32:J32" si="13">SUM(D33:D34)</f>
        <v>728000</v>
      </c>
      <c r="E32" s="52">
        <f t="shared" si="3"/>
        <v>8300</v>
      </c>
      <c r="F32" s="52">
        <f t="shared" si="13"/>
        <v>8300</v>
      </c>
      <c r="G32" s="52"/>
      <c r="H32" s="52">
        <f t="shared" si="4"/>
        <v>0</v>
      </c>
      <c r="I32" s="52">
        <f t="shared" si="13"/>
        <v>0</v>
      </c>
      <c r="J32" s="52">
        <f t="shared" si="13"/>
        <v>0</v>
      </c>
      <c r="K32" s="52">
        <f t="shared" si="5"/>
        <v>0</v>
      </c>
      <c r="L32" s="52">
        <f t="shared" ref="L32:O32" si="14">SUM(L33:L34)</f>
        <v>0</v>
      </c>
      <c r="M32" s="52">
        <f t="shared" si="14"/>
        <v>0</v>
      </c>
      <c r="N32" s="52">
        <f t="shared" si="14"/>
        <v>0</v>
      </c>
      <c r="O32" s="52">
        <f t="shared" si="14"/>
        <v>0</v>
      </c>
      <c r="P32" s="52"/>
      <c r="Q32" s="52">
        <f>SUM(Q33:Q34)</f>
        <v>0</v>
      </c>
      <c r="R32" s="52">
        <f t="shared" si="7"/>
        <v>719700</v>
      </c>
      <c r="S32" s="52">
        <f t="shared" si="8"/>
        <v>719700</v>
      </c>
    </row>
    <row r="33" ht="13.5" customHeight="1" spans="1:19">
      <c r="A33" s="54" t="s">
        <v>278</v>
      </c>
      <c r="B33" s="54" t="s">
        <v>279</v>
      </c>
      <c r="C33" s="55" t="s">
        <v>229</v>
      </c>
      <c r="D33" s="56">
        <v>228000</v>
      </c>
      <c r="E33" s="56">
        <f t="shared" si="3"/>
        <v>8300</v>
      </c>
      <c r="F33" s="56">
        <v>8300</v>
      </c>
      <c r="G33" s="56"/>
      <c r="H33" s="56">
        <f t="shared" si="4"/>
        <v>0</v>
      </c>
      <c r="I33" s="56">
        <v>0</v>
      </c>
      <c r="J33" s="56">
        <v>0</v>
      </c>
      <c r="K33" s="56">
        <f t="shared" si="5"/>
        <v>0</v>
      </c>
      <c r="L33" s="56">
        <v>0</v>
      </c>
      <c r="M33" s="56">
        <v>0</v>
      </c>
      <c r="N33" s="56">
        <v>0</v>
      </c>
      <c r="O33" s="56">
        <v>0</v>
      </c>
      <c r="P33" s="56"/>
      <c r="Q33" s="56">
        <v>0</v>
      </c>
      <c r="R33" s="56">
        <f t="shared" si="7"/>
        <v>219700</v>
      </c>
      <c r="S33" s="56">
        <f t="shared" si="8"/>
        <v>219700</v>
      </c>
    </row>
    <row r="34" ht="13.5" customHeight="1" spans="1:19">
      <c r="A34" s="54" t="s">
        <v>230</v>
      </c>
      <c r="B34" s="54"/>
      <c r="C34" s="55" t="s">
        <v>229</v>
      </c>
      <c r="D34" s="56">
        <v>500000</v>
      </c>
      <c r="E34" s="56">
        <f t="shared" si="3"/>
        <v>0</v>
      </c>
      <c r="F34" s="56">
        <v>0</v>
      </c>
      <c r="G34" s="56"/>
      <c r="H34" s="56">
        <f t="shared" si="4"/>
        <v>0</v>
      </c>
      <c r="I34" s="56">
        <v>0</v>
      </c>
      <c r="J34" s="56">
        <v>0</v>
      </c>
      <c r="K34" s="56">
        <f t="shared" si="5"/>
        <v>0</v>
      </c>
      <c r="L34" s="56">
        <v>0</v>
      </c>
      <c r="M34" s="56">
        <v>0</v>
      </c>
      <c r="N34" s="56">
        <v>0</v>
      </c>
      <c r="O34" s="56">
        <v>0</v>
      </c>
      <c r="P34" s="56"/>
      <c r="Q34" s="56">
        <v>0</v>
      </c>
      <c r="R34" s="56">
        <f t="shared" si="7"/>
        <v>500000</v>
      </c>
      <c r="S34" s="56">
        <f t="shared" si="8"/>
        <v>500000</v>
      </c>
    </row>
    <row r="35" ht="13.5" customHeight="1" spans="1:19">
      <c r="A35" s="44"/>
      <c r="B35" s="44"/>
      <c r="C35" s="45" t="s">
        <v>280</v>
      </c>
      <c r="D35" s="46">
        <f t="shared" ref="D35:J35" si="15">D36+D39</f>
        <v>193248</v>
      </c>
      <c r="E35" s="46">
        <f t="shared" si="3"/>
        <v>0</v>
      </c>
      <c r="F35" s="46">
        <f t="shared" si="15"/>
        <v>0</v>
      </c>
      <c r="G35" s="46"/>
      <c r="H35" s="46">
        <f t="shared" si="4"/>
        <v>0</v>
      </c>
      <c r="I35" s="46">
        <f t="shared" si="15"/>
        <v>0</v>
      </c>
      <c r="J35" s="46">
        <f t="shared" si="15"/>
        <v>0</v>
      </c>
      <c r="K35" s="46">
        <f t="shared" si="5"/>
        <v>0</v>
      </c>
      <c r="L35" s="46">
        <f t="shared" ref="L35:O35" si="16">L36+L39</f>
        <v>0</v>
      </c>
      <c r="M35" s="46">
        <f t="shared" si="16"/>
        <v>0</v>
      </c>
      <c r="N35" s="46">
        <f t="shared" si="16"/>
        <v>0</v>
      </c>
      <c r="O35" s="46">
        <f t="shared" si="16"/>
        <v>0</v>
      </c>
      <c r="P35" s="46"/>
      <c r="Q35" s="46">
        <f>Q36+Q39</f>
        <v>0</v>
      </c>
      <c r="R35" s="46">
        <f t="shared" si="7"/>
        <v>193248</v>
      </c>
      <c r="S35" s="46">
        <f t="shared" si="8"/>
        <v>193248</v>
      </c>
    </row>
    <row r="36" ht="13.5" customHeight="1" spans="1:19">
      <c r="A36" s="47"/>
      <c r="B36" s="47"/>
      <c r="C36" s="48"/>
      <c r="D36" s="49">
        <f t="shared" ref="D36:J36" si="17">D37</f>
        <v>182032</v>
      </c>
      <c r="E36" s="49">
        <f t="shared" si="3"/>
        <v>0</v>
      </c>
      <c r="F36" s="49">
        <f t="shared" si="17"/>
        <v>0</v>
      </c>
      <c r="G36" s="49"/>
      <c r="H36" s="49">
        <f t="shared" si="4"/>
        <v>0</v>
      </c>
      <c r="I36" s="49">
        <f t="shared" si="17"/>
        <v>0</v>
      </c>
      <c r="J36" s="49">
        <f t="shared" si="17"/>
        <v>0</v>
      </c>
      <c r="K36" s="49">
        <f t="shared" si="5"/>
        <v>0</v>
      </c>
      <c r="L36" s="49">
        <f t="shared" ref="L36:O37" si="18">L37</f>
        <v>0</v>
      </c>
      <c r="M36" s="49">
        <f t="shared" si="18"/>
        <v>0</v>
      </c>
      <c r="N36" s="49">
        <f t="shared" si="18"/>
        <v>0</v>
      </c>
      <c r="O36" s="49">
        <f t="shared" si="18"/>
        <v>0</v>
      </c>
      <c r="P36" s="49"/>
      <c r="Q36" s="49">
        <f t="shared" ref="Q36:Q40" si="19">Q37</f>
        <v>0</v>
      </c>
      <c r="R36" s="49">
        <f t="shared" si="7"/>
        <v>182032</v>
      </c>
      <c r="S36" s="49">
        <f t="shared" si="8"/>
        <v>182032</v>
      </c>
    </row>
    <row r="37" ht="13.5" customHeight="1" spans="1:19">
      <c r="A37" s="50"/>
      <c r="B37" s="50"/>
      <c r="C37" s="51" t="s">
        <v>281</v>
      </c>
      <c r="D37" s="52">
        <f t="shared" ref="D37:J37" si="20">D38</f>
        <v>182032</v>
      </c>
      <c r="E37" s="52">
        <f t="shared" si="3"/>
        <v>0</v>
      </c>
      <c r="F37" s="52">
        <f t="shared" si="20"/>
        <v>0</v>
      </c>
      <c r="G37" s="52"/>
      <c r="H37" s="52">
        <f t="shared" si="4"/>
        <v>0</v>
      </c>
      <c r="I37" s="52">
        <f t="shared" si="20"/>
        <v>0</v>
      </c>
      <c r="J37" s="52">
        <f t="shared" si="20"/>
        <v>0</v>
      </c>
      <c r="K37" s="52">
        <f t="shared" si="5"/>
        <v>0</v>
      </c>
      <c r="L37" s="52">
        <f t="shared" si="18"/>
        <v>0</v>
      </c>
      <c r="M37" s="52">
        <f t="shared" si="18"/>
        <v>0</v>
      </c>
      <c r="N37" s="52">
        <f t="shared" si="18"/>
        <v>0</v>
      </c>
      <c r="O37" s="52">
        <f t="shared" si="18"/>
        <v>0</v>
      </c>
      <c r="P37" s="52"/>
      <c r="Q37" s="52">
        <f t="shared" si="19"/>
        <v>0</v>
      </c>
      <c r="R37" s="52">
        <f t="shared" si="7"/>
        <v>182032</v>
      </c>
      <c r="S37" s="52">
        <f t="shared" si="8"/>
        <v>182032</v>
      </c>
    </row>
    <row r="38" ht="13.5" customHeight="1" spans="1:19">
      <c r="A38" s="54" t="s">
        <v>282</v>
      </c>
      <c r="B38" s="54" t="s">
        <v>283</v>
      </c>
      <c r="C38" s="55" t="s">
        <v>284</v>
      </c>
      <c r="D38" s="56">
        <v>182032</v>
      </c>
      <c r="E38" s="56">
        <f t="shared" si="3"/>
        <v>0</v>
      </c>
      <c r="F38" s="56">
        <v>0</v>
      </c>
      <c r="G38" s="56"/>
      <c r="H38" s="56">
        <f t="shared" si="4"/>
        <v>0</v>
      </c>
      <c r="I38" s="56">
        <v>0</v>
      </c>
      <c r="J38" s="56">
        <v>0</v>
      </c>
      <c r="K38" s="56">
        <f t="shared" si="5"/>
        <v>0</v>
      </c>
      <c r="L38" s="56">
        <v>0</v>
      </c>
      <c r="M38" s="56">
        <v>0</v>
      </c>
      <c r="N38" s="56">
        <v>0</v>
      </c>
      <c r="O38" s="56">
        <v>0</v>
      </c>
      <c r="P38" s="56"/>
      <c r="Q38" s="56">
        <v>0</v>
      </c>
      <c r="R38" s="56">
        <f t="shared" si="7"/>
        <v>182032</v>
      </c>
      <c r="S38" s="56">
        <f t="shared" si="8"/>
        <v>182032</v>
      </c>
    </row>
    <row r="39" ht="13.5" customHeight="1" spans="1:19">
      <c r="A39" s="47"/>
      <c r="B39" s="47"/>
      <c r="C39" s="48"/>
      <c r="D39" s="49">
        <f t="shared" ref="D39:J39" si="21">D40+D42+D44</f>
        <v>11216</v>
      </c>
      <c r="E39" s="49">
        <f t="shared" si="3"/>
        <v>0</v>
      </c>
      <c r="F39" s="49">
        <f t="shared" si="21"/>
        <v>0</v>
      </c>
      <c r="G39" s="49"/>
      <c r="H39" s="49">
        <f t="shared" si="4"/>
        <v>0</v>
      </c>
      <c r="I39" s="49">
        <f t="shared" si="21"/>
        <v>0</v>
      </c>
      <c r="J39" s="49">
        <f t="shared" si="21"/>
        <v>0</v>
      </c>
      <c r="K39" s="49">
        <f t="shared" si="5"/>
        <v>0</v>
      </c>
      <c r="L39" s="49">
        <f t="shared" ref="L39:O39" si="22">L40+L42+L44</f>
        <v>0</v>
      </c>
      <c r="M39" s="49">
        <f t="shared" si="22"/>
        <v>0</v>
      </c>
      <c r="N39" s="49">
        <f t="shared" si="22"/>
        <v>0</v>
      </c>
      <c r="O39" s="49">
        <f t="shared" si="22"/>
        <v>0</v>
      </c>
      <c r="P39" s="49"/>
      <c r="Q39" s="49">
        <f>Q40+Q42+Q44</f>
        <v>0</v>
      </c>
      <c r="R39" s="49">
        <f t="shared" si="7"/>
        <v>11216</v>
      </c>
      <c r="S39" s="49">
        <f t="shared" si="8"/>
        <v>11216</v>
      </c>
    </row>
    <row r="40" ht="13.5" customHeight="1" spans="1:19">
      <c r="A40" s="50"/>
      <c r="B40" s="50"/>
      <c r="C40" s="51" t="s">
        <v>285</v>
      </c>
      <c r="D40" s="52">
        <f t="shared" ref="D40:J40" si="23">D41</f>
        <v>2114</v>
      </c>
      <c r="E40" s="52">
        <f t="shared" si="3"/>
        <v>0</v>
      </c>
      <c r="F40" s="52">
        <f t="shared" si="23"/>
        <v>0</v>
      </c>
      <c r="G40" s="52"/>
      <c r="H40" s="52">
        <f t="shared" si="4"/>
        <v>0</v>
      </c>
      <c r="I40" s="52">
        <f t="shared" si="23"/>
        <v>0</v>
      </c>
      <c r="J40" s="52">
        <f t="shared" si="23"/>
        <v>0</v>
      </c>
      <c r="K40" s="52">
        <f t="shared" si="5"/>
        <v>0</v>
      </c>
      <c r="L40" s="52">
        <f t="shared" ref="L40:O40" si="24">L41</f>
        <v>0</v>
      </c>
      <c r="M40" s="52">
        <f t="shared" si="24"/>
        <v>0</v>
      </c>
      <c r="N40" s="52">
        <f t="shared" si="24"/>
        <v>0</v>
      </c>
      <c r="O40" s="52">
        <f t="shared" si="24"/>
        <v>0</v>
      </c>
      <c r="P40" s="52"/>
      <c r="Q40" s="52">
        <f t="shared" si="19"/>
        <v>0</v>
      </c>
      <c r="R40" s="52">
        <f t="shared" si="7"/>
        <v>2114</v>
      </c>
      <c r="S40" s="52">
        <f t="shared" si="8"/>
        <v>2114</v>
      </c>
    </row>
    <row r="41" ht="13.5" customHeight="1" spans="1:19">
      <c r="A41" s="54" t="s">
        <v>286</v>
      </c>
      <c r="B41" s="54" t="s">
        <v>287</v>
      </c>
      <c r="C41" s="55" t="s">
        <v>288</v>
      </c>
      <c r="D41" s="56">
        <v>2114</v>
      </c>
      <c r="E41" s="56">
        <f t="shared" si="3"/>
        <v>0</v>
      </c>
      <c r="F41" s="56">
        <v>0</v>
      </c>
      <c r="G41" s="56"/>
      <c r="H41" s="56">
        <f t="shared" si="4"/>
        <v>0</v>
      </c>
      <c r="I41" s="56">
        <v>0</v>
      </c>
      <c r="J41" s="56">
        <v>0</v>
      </c>
      <c r="K41" s="56">
        <f t="shared" si="5"/>
        <v>0</v>
      </c>
      <c r="L41" s="56">
        <v>0</v>
      </c>
      <c r="M41" s="56">
        <v>0</v>
      </c>
      <c r="N41" s="56">
        <v>0</v>
      </c>
      <c r="O41" s="56">
        <v>0</v>
      </c>
      <c r="P41" s="56"/>
      <c r="Q41" s="56">
        <v>0</v>
      </c>
      <c r="R41" s="56">
        <f t="shared" si="7"/>
        <v>2114</v>
      </c>
      <c r="S41" s="56">
        <f t="shared" si="8"/>
        <v>2114</v>
      </c>
    </row>
    <row r="42" ht="13.5" customHeight="1" spans="1:19">
      <c r="A42" s="50"/>
      <c r="B42" s="50"/>
      <c r="C42" s="51" t="s">
        <v>289</v>
      </c>
      <c r="D42" s="52">
        <f t="shared" ref="D42:J42" si="25">D43</f>
        <v>4551</v>
      </c>
      <c r="E42" s="52">
        <f t="shared" si="3"/>
        <v>0</v>
      </c>
      <c r="F42" s="52">
        <f t="shared" si="25"/>
        <v>0</v>
      </c>
      <c r="G42" s="52"/>
      <c r="H42" s="52">
        <f t="shared" si="4"/>
        <v>0</v>
      </c>
      <c r="I42" s="52">
        <f t="shared" si="25"/>
        <v>0</v>
      </c>
      <c r="J42" s="52">
        <f t="shared" si="25"/>
        <v>0</v>
      </c>
      <c r="K42" s="52">
        <f t="shared" si="5"/>
        <v>0</v>
      </c>
      <c r="L42" s="52">
        <f t="shared" ref="L42:O42" si="26">L43</f>
        <v>0</v>
      </c>
      <c r="M42" s="52">
        <f t="shared" si="26"/>
        <v>0</v>
      </c>
      <c r="N42" s="52">
        <f t="shared" si="26"/>
        <v>0</v>
      </c>
      <c r="O42" s="52">
        <f t="shared" si="26"/>
        <v>0</v>
      </c>
      <c r="P42" s="52"/>
      <c r="Q42" s="52">
        <f t="shared" ref="Q42:Q46" si="27">Q43</f>
        <v>0</v>
      </c>
      <c r="R42" s="52">
        <f t="shared" si="7"/>
        <v>4551</v>
      </c>
      <c r="S42" s="52">
        <f t="shared" si="8"/>
        <v>4551</v>
      </c>
    </row>
    <row r="43" ht="13.5" customHeight="1" spans="1:19">
      <c r="A43" s="54" t="s">
        <v>290</v>
      </c>
      <c r="B43" s="54" t="s">
        <v>291</v>
      </c>
      <c r="C43" s="55" t="s">
        <v>292</v>
      </c>
      <c r="D43" s="56">
        <v>4551</v>
      </c>
      <c r="E43" s="56">
        <f t="shared" si="3"/>
        <v>0</v>
      </c>
      <c r="F43" s="56">
        <v>0</v>
      </c>
      <c r="G43" s="56"/>
      <c r="H43" s="56">
        <f t="shared" si="4"/>
        <v>0</v>
      </c>
      <c r="I43" s="56">
        <v>0</v>
      </c>
      <c r="J43" s="56">
        <v>0</v>
      </c>
      <c r="K43" s="56">
        <f t="shared" si="5"/>
        <v>0</v>
      </c>
      <c r="L43" s="56">
        <v>0</v>
      </c>
      <c r="M43" s="56">
        <v>0</v>
      </c>
      <c r="N43" s="56">
        <v>0</v>
      </c>
      <c r="O43" s="56">
        <v>0</v>
      </c>
      <c r="P43" s="56"/>
      <c r="Q43" s="56">
        <v>0</v>
      </c>
      <c r="R43" s="56">
        <f t="shared" si="7"/>
        <v>4551</v>
      </c>
      <c r="S43" s="56">
        <f t="shared" si="8"/>
        <v>4551</v>
      </c>
    </row>
    <row r="44" ht="13.5" customHeight="1" spans="1:19">
      <c r="A44" s="50"/>
      <c r="B44" s="50"/>
      <c r="C44" s="51" t="s">
        <v>293</v>
      </c>
      <c r="D44" s="52">
        <f t="shared" ref="D44:J44" si="28">D45</f>
        <v>4551</v>
      </c>
      <c r="E44" s="52">
        <f t="shared" si="3"/>
        <v>0</v>
      </c>
      <c r="F44" s="52">
        <f t="shared" si="28"/>
        <v>0</v>
      </c>
      <c r="G44" s="52"/>
      <c r="H44" s="52">
        <f t="shared" si="4"/>
        <v>0</v>
      </c>
      <c r="I44" s="52">
        <f t="shared" si="28"/>
        <v>0</v>
      </c>
      <c r="J44" s="52">
        <f t="shared" si="28"/>
        <v>0</v>
      </c>
      <c r="K44" s="52">
        <f t="shared" si="5"/>
        <v>0</v>
      </c>
      <c r="L44" s="52">
        <f t="shared" ref="L44:O44" si="29">L45</f>
        <v>0</v>
      </c>
      <c r="M44" s="52">
        <f t="shared" si="29"/>
        <v>0</v>
      </c>
      <c r="N44" s="52">
        <f t="shared" si="29"/>
        <v>0</v>
      </c>
      <c r="O44" s="52">
        <f t="shared" si="29"/>
        <v>0</v>
      </c>
      <c r="P44" s="52"/>
      <c r="Q44" s="52">
        <f t="shared" si="27"/>
        <v>0</v>
      </c>
      <c r="R44" s="52">
        <f t="shared" si="7"/>
        <v>4551</v>
      </c>
      <c r="S44" s="52">
        <f t="shared" si="8"/>
        <v>4551</v>
      </c>
    </row>
    <row r="45" ht="13.5" customHeight="1" spans="1:19">
      <c r="A45" s="54" t="s">
        <v>294</v>
      </c>
      <c r="B45" s="54" t="s">
        <v>295</v>
      </c>
      <c r="C45" s="55" t="s">
        <v>296</v>
      </c>
      <c r="D45" s="56">
        <v>4551</v>
      </c>
      <c r="E45" s="56">
        <f t="shared" si="3"/>
        <v>0</v>
      </c>
      <c r="F45" s="56">
        <v>0</v>
      </c>
      <c r="G45" s="56"/>
      <c r="H45" s="56">
        <f t="shared" si="4"/>
        <v>0</v>
      </c>
      <c r="I45" s="56">
        <v>0</v>
      </c>
      <c r="J45" s="56">
        <v>0</v>
      </c>
      <c r="K45" s="56">
        <f t="shared" si="5"/>
        <v>0</v>
      </c>
      <c r="L45" s="56">
        <v>0</v>
      </c>
      <c r="M45" s="56">
        <v>0</v>
      </c>
      <c r="N45" s="56">
        <v>0</v>
      </c>
      <c r="O45" s="56">
        <v>0</v>
      </c>
      <c r="P45" s="56"/>
      <c r="Q45" s="56">
        <v>0</v>
      </c>
      <c r="R45" s="56">
        <f t="shared" si="7"/>
        <v>4551</v>
      </c>
      <c r="S45" s="56">
        <f t="shared" si="8"/>
        <v>4551</v>
      </c>
    </row>
    <row r="46" ht="13.5" customHeight="1" spans="1:19">
      <c r="A46" s="44"/>
      <c r="B46" s="44"/>
      <c r="C46" s="45" t="s">
        <v>297</v>
      </c>
      <c r="D46" s="46">
        <f t="shared" ref="D46:J46" si="30">D47</f>
        <v>130081</v>
      </c>
      <c r="E46" s="46">
        <f t="shared" si="3"/>
        <v>0</v>
      </c>
      <c r="F46" s="46">
        <f t="shared" si="30"/>
        <v>0</v>
      </c>
      <c r="G46" s="46"/>
      <c r="H46" s="46">
        <f t="shared" si="4"/>
        <v>15000</v>
      </c>
      <c r="I46" s="46">
        <f t="shared" si="30"/>
        <v>0</v>
      </c>
      <c r="J46" s="46">
        <f t="shared" si="30"/>
        <v>15000</v>
      </c>
      <c r="K46" s="46">
        <f t="shared" si="5"/>
        <v>0</v>
      </c>
      <c r="L46" s="46">
        <f t="shared" ref="L46:O46" si="31">L47</f>
        <v>0</v>
      </c>
      <c r="M46" s="46">
        <f t="shared" si="31"/>
        <v>0</v>
      </c>
      <c r="N46" s="46">
        <f t="shared" si="31"/>
        <v>0</v>
      </c>
      <c r="O46" s="46">
        <f t="shared" si="31"/>
        <v>0</v>
      </c>
      <c r="P46" s="46"/>
      <c r="Q46" s="46">
        <f t="shared" si="27"/>
        <v>0</v>
      </c>
      <c r="R46" s="46">
        <f t="shared" si="7"/>
        <v>115081</v>
      </c>
      <c r="S46" s="46">
        <f t="shared" si="8"/>
        <v>130081</v>
      </c>
    </row>
    <row r="47" ht="13.5" customHeight="1" spans="1:19">
      <c r="A47" s="47"/>
      <c r="B47" s="47"/>
      <c r="C47" s="48"/>
      <c r="D47" s="49">
        <f t="shared" ref="D47:J47" si="32">D48+D51</f>
        <v>130081</v>
      </c>
      <c r="E47" s="49">
        <f t="shared" si="3"/>
        <v>0</v>
      </c>
      <c r="F47" s="49">
        <f t="shared" si="32"/>
        <v>0</v>
      </c>
      <c r="G47" s="49"/>
      <c r="H47" s="49">
        <f t="shared" si="4"/>
        <v>15000</v>
      </c>
      <c r="I47" s="49">
        <f t="shared" si="32"/>
        <v>0</v>
      </c>
      <c r="J47" s="49">
        <f t="shared" si="32"/>
        <v>15000</v>
      </c>
      <c r="K47" s="49">
        <f t="shared" si="5"/>
        <v>0</v>
      </c>
      <c r="L47" s="49">
        <f t="shared" ref="L47:O47" si="33">L48+L51</f>
        <v>0</v>
      </c>
      <c r="M47" s="49">
        <f t="shared" si="33"/>
        <v>0</v>
      </c>
      <c r="N47" s="49">
        <f t="shared" si="33"/>
        <v>0</v>
      </c>
      <c r="O47" s="49">
        <f t="shared" si="33"/>
        <v>0</v>
      </c>
      <c r="P47" s="49"/>
      <c r="Q47" s="49">
        <f>Q48+Q51</f>
        <v>0</v>
      </c>
      <c r="R47" s="49">
        <f t="shared" si="7"/>
        <v>115081</v>
      </c>
      <c r="S47" s="49">
        <f t="shared" si="8"/>
        <v>130081</v>
      </c>
    </row>
    <row r="48" ht="13.5" customHeight="1" spans="1:19">
      <c r="A48" s="50"/>
      <c r="B48" s="50"/>
      <c r="C48" s="51" t="s">
        <v>298</v>
      </c>
      <c r="D48" s="52">
        <f t="shared" ref="D48:J48" si="34">SUM(D49:D50)</f>
        <v>69610</v>
      </c>
      <c r="E48" s="52">
        <f t="shared" si="3"/>
        <v>0</v>
      </c>
      <c r="F48" s="52">
        <f t="shared" si="34"/>
        <v>0</v>
      </c>
      <c r="G48" s="52"/>
      <c r="H48" s="52">
        <f t="shared" si="4"/>
        <v>15000</v>
      </c>
      <c r="I48" s="52">
        <f t="shared" si="34"/>
        <v>0</v>
      </c>
      <c r="J48" s="52">
        <f t="shared" si="34"/>
        <v>15000</v>
      </c>
      <c r="K48" s="52">
        <f t="shared" si="5"/>
        <v>0</v>
      </c>
      <c r="L48" s="52">
        <f t="shared" ref="L48:O48" si="35">SUM(L49:L50)</f>
        <v>0</v>
      </c>
      <c r="M48" s="52">
        <f t="shared" si="35"/>
        <v>0</v>
      </c>
      <c r="N48" s="52">
        <f t="shared" si="35"/>
        <v>0</v>
      </c>
      <c r="O48" s="52">
        <f t="shared" si="35"/>
        <v>0</v>
      </c>
      <c r="P48" s="52"/>
      <c r="Q48" s="52">
        <f>SUM(Q49:Q50)</f>
        <v>0</v>
      </c>
      <c r="R48" s="52">
        <f t="shared" si="7"/>
        <v>54610</v>
      </c>
      <c r="S48" s="52">
        <f t="shared" si="8"/>
        <v>69610</v>
      </c>
    </row>
    <row r="49" ht="13.5" customHeight="1" spans="1:19">
      <c r="A49" s="54" t="s">
        <v>299</v>
      </c>
      <c r="B49" s="54" t="s">
        <v>300</v>
      </c>
      <c r="C49" s="55" t="s">
        <v>301</v>
      </c>
      <c r="D49" s="56">
        <v>54610</v>
      </c>
      <c r="E49" s="56">
        <f t="shared" si="3"/>
        <v>0</v>
      </c>
      <c r="F49" s="56">
        <v>0</v>
      </c>
      <c r="G49" s="56"/>
      <c r="H49" s="56">
        <f t="shared" si="4"/>
        <v>0</v>
      </c>
      <c r="I49" s="56">
        <v>0</v>
      </c>
      <c r="J49" s="56">
        <v>0</v>
      </c>
      <c r="K49" s="56">
        <f t="shared" si="5"/>
        <v>0</v>
      </c>
      <c r="L49" s="56">
        <v>0</v>
      </c>
      <c r="M49" s="56">
        <v>0</v>
      </c>
      <c r="N49" s="56">
        <v>0</v>
      </c>
      <c r="O49" s="56">
        <v>0</v>
      </c>
      <c r="P49" s="56"/>
      <c r="Q49" s="56">
        <v>0</v>
      </c>
      <c r="R49" s="56">
        <f t="shared" si="7"/>
        <v>54610</v>
      </c>
      <c r="S49" s="56">
        <f t="shared" si="8"/>
        <v>54610</v>
      </c>
    </row>
    <row r="50" ht="13.5" customHeight="1" spans="1:19">
      <c r="A50" s="54" t="s">
        <v>242</v>
      </c>
      <c r="B50" s="54"/>
      <c r="C50" s="55" t="s">
        <v>301</v>
      </c>
      <c r="D50" s="56">
        <v>15000</v>
      </c>
      <c r="E50" s="56">
        <f t="shared" si="3"/>
        <v>0</v>
      </c>
      <c r="F50" s="56">
        <v>0</v>
      </c>
      <c r="G50" s="56"/>
      <c r="H50" s="56">
        <f t="shared" si="4"/>
        <v>15000</v>
      </c>
      <c r="I50" s="56">
        <v>0</v>
      </c>
      <c r="J50" s="56">
        <v>15000</v>
      </c>
      <c r="K50" s="56">
        <f t="shared" si="5"/>
        <v>0</v>
      </c>
      <c r="L50" s="56">
        <v>0</v>
      </c>
      <c r="M50" s="56">
        <v>0</v>
      </c>
      <c r="N50" s="56">
        <v>0</v>
      </c>
      <c r="O50" s="56">
        <v>0</v>
      </c>
      <c r="P50" s="56"/>
      <c r="Q50" s="56">
        <v>0</v>
      </c>
      <c r="R50" s="56">
        <f t="shared" si="7"/>
        <v>0</v>
      </c>
      <c r="S50" s="56">
        <f t="shared" si="8"/>
        <v>15000</v>
      </c>
    </row>
    <row r="51" ht="13.5" customHeight="1" spans="1:19">
      <c r="A51" s="50"/>
      <c r="B51" s="50"/>
      <c r="C51" s="51" t="s">
        <v>302</v>
      </c>
      <c r="D51" s="52">
        <f t="shared" ref="D51:J51" si="36">D52</f>
        <v>60471</v>
      </c>
      <c r="E51" s="52">
        <f t="shared" si="3"/>
        <v>0</v>
      </c>
      <c r="F51" s="52">
        <f t="shared" si="36"/>
        <v>0</v>
      </c>
      <c r="G51" s="52"/>
      <c r="H51" s="52">
        <f t="shared" si="4"/>
        <v>0</v>
      </c>
      <c r="I51" s="52">
        <f t="shared" si="36"/>
        <v>0</v>
      </c>
      <c r="J51" s="52">
        <f t="shared" si="36"/>
        <v>0</v>
      </c>
      <c r="K51" s="52">
        <f t="shared" si="5"/>
        <v>0</v>
      </c>
      <c r="L51" s="52">
        <f t="shared" ref="L51:O51" si="37">L52</f>
        <v>0</v>
      </c>
      <c r="M51" s="52">
        <f t="shared" si="37"/>
        <v>0</v>
      </c>
      <c r="N51" s="52">
        <f t="shared" si="37"/>
        <v>0</v>
      </c>
      <c r="O51" s="52">
        <f t="shared" si="37"/>
        <v>0</v>
      </c>
      <c r="P51" s="52"/>
      <c r="Q51" s="52">
        <f t="shared" ref="Q51:Q55" si="38">Q52</f>
        <v>0</v>
      </c>
      <c r="R51" s="52">
        <f t="shared" si="7"/>
        <v>60471</v>
      </c>
      <c r="S51" s="52">
        <f t="shared" si="8"/>
        <v>60471</v>
      </c>
    </row>
    <row r="52" ht="13.5" customHeight="1" spans="1:19">
      <c r="A52" s="54" t="s">
        <v>168</v>
      </c>
      <c r="B52" s="54" t="s">
        <v>303</v>
      </c>
      <c r="C52" s="55" t="s">
        <v>167</v>
      </c>
      <c r="D52" s="56">
        <v>60471</v>
      </c>
      <c r="E52" s="56">
        <f t="shared" si="3"/>
        <v>0</v>
      </c>
      <c r="F52" s="56">
        <v>0</v>
      </c>
      <c r="G52" s="56"/>
      <c r="H52" s="56">
        <f t="shared" si="4"/>
        <v>0</v>
      </c>
      <c r="I52" s="56">
        <v>0</v>
      </c>
      <c r="J52" s="56">
        <v>0</v>
      </c>
      <c r="K52" s="56">
        <f t="shared" si="5"/>
        <v>0</v>
      </c>
      <c r="L52" s="56">
        <v>0</v>
      </c>
      <c r="M52" s="56">
        <v>0</v>
      </c>
      <c r="N52" s="56">
        <v>0</v>
      </c>
      <c r="O52" s="56">
        <v>0</v>
      </c>
      <c r="P52" s="56"/>
      <c r="Q52" s="56">
        <v>0</v>
      </c>
      <c r="R52" s="56">
        <f t="shared" si="7"/>
        <v>60471</v>
      </c>
      <c r="S52" s="56">
        <f t="shared" si="8"/>
        <v>60471</v>
      </c>
    </row>
    <row r="53" ht="13.5" customHeight="1" spans="1:19">
      <c r="A53" s="44"/>
      <c r="B53" s="44"/>
      <c r="C53" s="45" t="s">
        <v>304</v>
      </c>
      <c r="D53" s="46">
        <f t="shared" ref="D53:D55" si="39">D54</f>
        <v>186635</v>
      </c>
      <c r="E53" s="46">
        <f t="shared" si="3"/>
        <v>0</v>
      </c>
      <c r="F53" s="46">
        <f t="shared" ref="F53:F55" si="40">F54</f>
        <v>0</v>
      </c>
      <c r="G53" s="46"/>
      <c r="H53" s="46">
        <f t="shared" si="4"/>
        <v>0</v>
      </c>
      <c r="I53" s="46">
        <f t="shared" ref="I53:J55" si="41">I54</f>
        <v>0</v>
      </c>
      <c r="J53" s="46">
        <f t="shared" si="41"/>
        <v>0</v>
      </c>
      <c r="K53" s="46">
        <f t="shared" si="5"/>
        <v>0</v>
      </c>
      <c r="L53" s="46">
        <f t="shared" ref="L53:O55" si="42">L54</f>
        <v>0</v>
      </c>
      <c r="M53" s="46">
        <f t="shared" si="42"/>
        <v>0</v>
      </c>
      <c r="N53" s="46">
        <f t="shared" si="42"/>
        <v>0</v>
      </c>
      <c r="O53" s="46">
        <f t="shared" si="42"/>
        <v>0</v>
      </c>
      <c r="P53" s="46"/>
      <c r="Q53" s="46">
        <f t="shared" si="38"/>
        <v>0</v>
      </c>
      <c r="R53" s="46">
        <f t="shared" si="7"/>
        <v>186635</v>
      </c>
      <c r="S53" s="46">
        <f t="shared" si="8"/>
        <v>186635</v>
      </c>
    </row>
    <row r="54" ht="13.5" customHeight="1" spans="1:19">
      <c r="A54" s="47"/>
      <c r="B54" s="47"/>
      <c r="C54" s="48"/>
      <c r="D54" s="49">
        <f t="shared" si="39"/>
        <v>186635</v>
      </c>
      <c r="E54" s="49">
        <f t="shared" si="3"/>
        <v>0</v>
      </c>
      <c r="F54" s="49">
        <f t="shared" si="40"/>
        <v>0</v>
      </c>
      <c r="G54" s="49"/>
      <c r="H54" s="49">
        <f t="shared" si="4"/>
        <v>0</v>
      </c>
      <c r="I54" s="49">
        <f t="shared" si="41"/>
        <v>0</v>
      </c>
      <c r="J54" s="49">
        <f t="shared" si="41"/>
        <v>0</v>
      </c>
      <c r="K54" s="49">
        <f t="shared" si="5"/>
        <v>0</v>
      </c>
      <c r="L54" s="49">
        <f t="shared" si="42"/>
        <v>0</v>
      </c>
      <c r="M54" s="49">
        <f t="shared" si="42"/>
        <v>0</v>
      </c>
      <c r="N54" s="49">
        <f t="shared" si="42"/>
        <v>0</v>
      </c>
      <c r="O54" s="49">
        <f t="shared" si="42"/>
        <v>0</v>
      </c>
      <c r="P54" s="49"/>
      <c r="Q54" s="49">
        <f t="shared" si="38"/>
        <v>0</v>
      </c>
      <c r="R54" s="49">
        <f t="shared" si="7"/>
        <v>186635</v>
      </c>
      <c r="S54" s="49">
        <f t="shared" si="8"/>
        <v>186635</v>
      </c>
    </row>
    <row r="55" ht="13.5" customHeight="1" spans="1:19">
      <c r="A55" s="50"/>
      <c r="B55" s="50"/>
      <c r="C55" s="51" t="s">
        <v>305</v>
      </c>
      <c r="D55" s="52">
        <f t="shared" si="39"/>
        <v>186635</v>
      </c>
      <c r="E55" s="52">
        <f t="shared" si="3"/>
        <v>0</v>
      </c>
      <c r="F55" s="52">
        <f t="shared" si="40"/>
        <v>0</v>
      </c>
      <c r="G55" s="52"/>
      <c r="H55" s="52">
        <f t="shared" si="4"/>
        <v>0</v>
      </c>
      <c r="I55" s="52">
        <f t="shared" si="41"/>
        <v>0</v>
      </c>
      <c r="J55" s="52">
        <f t="shared" si="41"/>
        <v>0</v>
      </c>
      <c r="K55" s="52">
        <f t="shared" si="5"/>
        <v>0</v>
      </c>
      <c r="L55" s="52">
        <f t="shared" si="42"/>
        <v>0</v>
      </c>
      <c r="M55" s="52">
        <f t="shared" si="42"/>
        <v>0</v>
      </c>
      <c r="N55" s="52">
        <f t="shared" si="42"/>
        <v>0</v>
      </c>
      <c r="O55" s="52">
        <f t="shared" si="42"/>
        <v>0</v>
      </c>
      <c r="P55" s="52"/>
      <c r="Q55" s="52">
        <f t="shared" si="38"/>
        <v>0</v>
      </c>
      <c r="R55" s="52">
        <f t="shared" si="7"/>
        <v>186635</v>
      </c>
      <c r="S55" s="52">
        <f t="shared" si="8"/>
        <v>186635</v>
      </c>
    </row>
    <row r="56" ht="13.5" customHeight="1" spans="1:19">
      <c r="A56" s="54" t="s">
        <v>190</v>
      </c>
      <c r="B56" s="54" t="s">
        <v>306</v>
      </c>
      <c r="C56" s="55" t="s">
        <v>189</v>
      </c>
      <c r="D56" s="56">
        <v>186635</v>
      </c>
      <c r="E56" s="56">
        <f t="shared" si="3"/>
        <v>0</v>
      </c>
      <c r="F56" s="56">
        <v>0</v>
      </c>
      <c r="G56" s="56"/>
      <c r="H56" s="56">
        <f t="shared" si="4"/>
        <v>0</v>
      </c>
      <c r="I56" s="56">
        <v>0</v>
      </c>
      <c r="J56" s="56">
        <v>0</v>
      </c>
      <c r="K56" s="56">
        <f t="shared" si="5"/>
        <v>0</v>
      </c>
      <c r="L56" s="56">
        <v>0</v>
      </c>
      <c r="M56" s="56">
        <v>0</v>
      </c>
      <c r="N56" s="56">
        <v>0</v>
      </c>
      <c r="O56" s="56">
        <v>0</v>
      </c>
      <c r="P56" s="56"/>
      <c r="Q56" s="56">
        <v>0</v>
      </c>
      <c r="R56" s="56">
        <f t="shared" si="7"/>
        <v>186635</v>
      </c>
      <c r="S56" s="56">
        <f t="shared" si="8"/>
        <v>186635</v>
      </c>
    </row>
  </sheetData>
  <sheetProtection formatCells="0" formatColumns="0" formatRows="0"/>
  <mergeCells count="23">
    <mergeCell ref="A2:S2"/>
    <mergeCell ref="E4:G4"/>
    <mergeCell ref="H4:J4"/>
    <mergeCell ref="K4:Q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</mergeCells>
  <printOptions horizontalCentered="1"/>
  <pageMargins left="0.708333333333333" right="0.708333333333333" top="0.747916666666667" bottom="0.747916666666667" header="0.314583333333333" footer="0.314583333333333"/>
  <pageSetup paperSize="9" scale="49" orientation="landscape" horizontalDpi="100" verticalDpi="1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showGridLines="0" topLeftCell="A5" workbookViewId="0">
      <selection activeCell="G37" sqref="G37"/>
    </sheetView>
  </sheetViews>
  <sheetFormatPr defaultColWidth="9" defaultRowHeight="11.25" outlineLevelCol="3"/>
  <cols>
    <col min="1" max="1" width="15.2477876106195" style="1" customWidth="1"/>
    <col min="2" max="2" width="12.1238938053097" style="1" customWidth="1"/>
    <col min="3" max="3" width="32.3716814159292" style="1" customWidth="1"/>
    <col min="4" max="4" width="11" style="1" customWidth="1"/>
    <col min="5" max="16384" width="9" style="1"/>
  </cols>
  <sheetData>
    <row r="1" ht="13.5" customHeight="1"/>
    <row r="2" ht="41.25" customHeight="1" spans="1:4">
      <c r="A2" s="11" t="s">
        <v>307</v>
      </c>
      <c r="B2" s="11"/>
      <c r="C2" s="11"/>
      <c r="D2" s="11"/>
    </row>
    <row r="3" ht="13.5" customHeight="1" spans="1:4">
      <c r="A3" s="20" t="s">
        <v>25</v>
      </c>
      <c r="C3" s="6"/>
      <c r="D3" s="21" t="s">
        <v>29</v>
      </c>
    </row>
    <row r="4" ht="13.5" customHeight="1" spans="1:4">
      <c r="A4" s="22" t="s">
        <v>153</v>
      </c>
      <c r="B4" s="22" t="s">
        <v>154</v>
      </c>
      <c r="C4" s="22" t="s">
        <v>131</v>
      </c>
      <c r="D4" s="22" t="s">
        <v>155</v>
      </c>
    </row>
    <row r="5" ht="13.5" customHeight="1" spans="1:4">
      <c r="A5" s="22" t="s">
        <v>158</v>
      </c>
      <c r="B5" s="22" t="s">
        <v>158</v>
      </c>
      <c r="C5" s="22" t="s">
        <v>158</v>
      </c>
      <c r="D5" s="22">
        <v>1</v>
      </c>
    </row>
    <row r="6" s="10" customFormat="1" ht="13.5" customHeight="1" spans="1:4">
      <c r="A6" s="23" t="s">
        <v>21</v>
      </c>
      <c r="B6" s="24"/>
      <c r="C6" s="23"/>
      <c r="D6" s="25">
        <f>D7+D15+D17+D19+D21</f>
        <v>263450</v>
      </c>
    </row>
    <row r="7" ht="13.5" customHeight="1" spans="1:4">
      <c r="A7" s="26" t="s">
        <v>278</v>
      </c>
      <c r="B7" s="27"/>
      <c r="C7" s="26"/>
      <c r="D7" s="28">
        <f>SUM(D8:D14)</f>
        <v>228000</v>
      </c>
    </row>
    <row r="8" ht="13.5" customHeight="1" spans="1:4">
      <c r="A8" s="29" t="s">
        <v>308</v>
      </c>
      <c r="B8" s="30">
        <v>2013199</v>
      </c>
      <c r="C8" s="29" t="s">
        <v>197</v>
      </c>
      <c r="D8" s="31">
        <v>10000</v>
      </c>
    </row>
    <row r="9" ht="13.5" customHeight="1" spans="1:4">
      <c r="A9" s="29" t="s">
        <v>309</v>
      </c>
      <c r="B9" s="30">
        <v>2013199</v>
      </c>
      <c r="C9" s="29" t="s">
        <v>197</v>
      </c>
      <c r="D9" s="31">
        <v>5000</v>
      </c>
    </row>
    <row r="10" ht="13.5" customHeight="1" spans="1:4">
      <c r="A10" s="29" t="s">
        <v>310</v>
      </c>
      <c r="B10" s="30">
        <v>2013199</v>
      </c>
      <c r="C10" s="29" t="s">
        <v>197</v>
      </c>
      <c r="D10" s="31">
        <v>20000</v>
      </c>
    </row>
    <row r="11" ht="13.5" customHeight="1" spans="1:4">
      <c r="A11" s="29" t="s">
        <v>311</v>
      </c>
      <c r="B11" s="30">
        <v>2013199</v>
      </c>
      <c r="C11" s="29" t="s">
        <v>197</v>
      </c>
      <c r="D11" s="31">
        <v>32000</v>
      </c>
    </row>
    <row r="12" ht="13.5" customHeight="1" spans="1:4">
      <c r="A12" s="29" t="s">
        <v>312</v>
      </c>
      <c r="B12" s="30">
        <v>2013199</v>
      </c>
      <c r="C12" s="29" t="s">
        <v>197</v>
      </c>
      <c r="D12" s="31">
        <v>6000</v>
      </c>
    </row>
    <row r="13" ht="13.5" customHeight="1" spans="1:4">
      <c r="A13" s="29" t="s">
        <v>313</v>
      </c>
      <c r="B13" s="30">
        <v>2013199</v>
      </c>
      <c r="C13" s="29" t="s">
        <v>197</v>
      </c>
      <c r="D13" s="31">
        <v>60000</v>
      </c>
    </row>
    <row r="14" ht="13.5" customHeight="1" spans="1:4">
      <c r="A14" s="29" t="s">
        <v>314</v>
      </c>
      <c r="B14" s="30">
        <v>2013199</v>
      </c>
      <c r="C14" s="29" t="s">
        <v>197</v>
      </c>
      <c r="D14" s="31">
        <v>95000</v>
      </c>
    </row>
    <row r="15" ht="13.5" customHeight="1" spans="1:4">
      <c r="A15" s="26" t="s">
        <v>241</v>
      </c>
      <c r="B15" s="27"/>
      <c r="C15" s="26"/>
      <c r="D15" s="28">
        <f t="shared" ref="D15:D19" si="0">D16</f>
        <v>18444</v>
      </c>
    </row>
    <row r="16" ht="13.5" customHeight="1" spans="1:4">
      <c r="A16" s="29" t="s">
        <v>315</v>
      </c>
      <c r="B16" s="30">
        <v>2013101</v>
      </c>
      <c r="C16" s="29" t="s">
        <v>162</v>
      </c>
      <c r="D16" s="31">
        <v>18444</v>
      </c>
    </row>
    <row r="17" ht="13.5" customHeight="1" spans="1:4">
      <c r="A17" s="26" t="s">
        <v>256</v>
      </c>
      <c r="B17" s="27"/>
      <c r="C17" s="26"/>
      <c r="D17" s="28">
        <f t="shared" si="0"/>
        <v>15326</v>
      </c>
    </row>
    <row r="18" ht="13.5" customHeight="1" spans="1:4">
      <c r="A18" s="29" t="s">
        <v>200</v>
      </c>
      <c r="B18" s="30">
        <v>2013101</v>
      </c>
      <c r="C18" s="29" t="s">
        <v>162</v>
      </c>
      <c r="D18" s="31">
        <v>15326</v>
      </c>
    </row>
    <row r="19" ht="13.5" customHeight="1" spans="1:4">
      <c r="A19" s="26" t="s">
        <v>267</v>
      </c>
      <c r="B19" s="27"/>
      <c r="C19" s="26"/>
      <c r="D19" s="28">
        <f t="shared" si="0"/>
        <v>180</v>
      </c>
    </row>
    <row r="20" ht="13.5" customHeight="1" spans="1:4">
      <c r="A20" s="29" t="s">
        <v>202</v>
      </c>
      <c r="B20" s="30">
        <v>2013101</v>
      </c>
      <c r="C20" s="29" t="s">
        <v>162</v>
      </c>
      <c r="D20" s="31">
        <v>180</v>
      </c>
    </row>
    <row r="21" ht="13.5" customHeight="1" spans="1:4">
      <c r="A21" s="26" t="s">
        <v>264</v>
      </c>
      <c r="B21" s="27"/>
      <c r="C21" s="26"/>
      <c r="D21" s="28">
        <f>D22</f>
        <v>1500</v>
      </c>
    </row>
    <row r="22" ht="13.5" customHeight="1" spans="1:4">
      <c r="A22" s="29" t="s">
        <v>311</v>
      </c>
      <c r="B22" s="30">
        <v>2013101</v>
      </c>
      <c r="C22" s="29" t="s">
        <v>162</v>
      </c>
      <c r="D22" s="31">
        <v>1500</v>
      </c>
    </row>
    <row r="24" spans="1:4">
      <c r="A24" s="32" t="s">
        <v>316</v>
      </c>
      <c r="B24" s="33"/>
      <c r="C24" s="33"/>
      <c r="D24" s="33"/>
    </row>
    <row r="25" spans="1:4">
      <c r="A25" s="33"/>
      <c r="B25" s="33"/>
      <c r="C25" s="33"/>
      <c r="D25" s="33"/>
    </row>
    <row r="26" spans="1:4">
      <c r="A26" s="33"/>
      <c r="B26" s="33"/>
      <c r="C26" s="33"/>
      <c r="D26" s="33"/>
    </row>
    <row r="27" spans="1:4">
      <c r="A27" s="33"/>
      <c r="B27" s="33"/>
      <c r="C27" s="33"/>
      <c r="D27" s="33"/>
    </row>
    <row r="28" ht="45" customHeight="1" spans="1:4">
      <c r="A28" s="33"/>
      <c r="B28" s="33"/>
      <c r="C28" s="33"/>
      <c r="D28" s="33"/>
    </row>
  </sheetData>
  <sheetProtection formatCells="0" formatColumns="0" formatRows="0"/>
  <mergeCells count="2">
    <mergeCell ref="A2:D2"/>
    <mergeCell ref="A24:D28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topLeftCell="A5" workbookViewId="0">
      <selection activeCell="I25" sqref="I25"/>
    </sheetView>
  </sheetViews>
  <sheetFormatPr defaultColWidth="9" defaultRowHeight="11.25" outlineLevelCol="6"/>
  <cols>
    <col min="1" max="1" width="15.2477876106195" style="1" customWidth="1"/>
    <col min="2" max="2" width="12.1238938053097" style="1" customWidth="1"/>
    <col min="3" max="3" width="32.3716814159292" style="1" customWidth="1"/>
    <col min="4" max="4" width="11" style="1" customWidth="1"/>
    <col min="5" max="6" width="9" style="1"/>
    <col min="7" max="7" width="13.1238938053097" style="1" customWidth="1"/>
    <col min="8" max="16384" width="9" style="1"/>
  </cols>
  <sheetData>
    <row r="1" ht="13.5" customHeight="1"/>
    <row r="2" ht="41.25" customHeight="1" spans="1:4">
      <c r="A2" s="11" t="s">
        <v>307</v>
      </c>
      <c r="B2" s="11"/>
      <c r="C2" s="11"/>
      <c r="D2" s="11"/>
    </row>
    <row r="3" ht="14.25" customHeight="1" spans="1:7">
      <c r="A3" s="8" t="s">
        <v>317</v>
      </c>
      <c r="B3" s="8"/>
      <c r="C3" s="8"/>
      <c r="D3" s="8"/>
      <c r="E3" s="8"/>
      <c r="F3" s="8"/>
      <c r="G3" s="8"/>
    </row>
    <row r="4" ht="22.5" customHeight="1" spans="1:7">
      <c r="A4" s="9" t="s">
        <v>318</v>
      </c>
      <c r="B4" s="9"/>
      <c r="C4" s="9"/>
      <c r="D4" s="9"/>
      <c r="E4" s="9"/>
      <c r="F4" s="9"/>
      <c r="G4" s="9"/>
    </row>
    <row r="5" ht="14.25" customHeight="1" spans="1:7">
      <c r="A5" s="12" t="s">
        <v>319</v>
      </c>
      <c r="B5" s="12"/>
      <c r="C5" s="12"/>
      <c r="D5" s="12"/>
      <c r="E5" s="12"/>
      <c r="F5" s="12"/>
      <c r="G5" s="12"/>
    </row>
    <row r="6" s="10" customFormat="1" ht="24.75" customHeight="1" spans="1:7">
      <c r="A6" s="13" t="s">
        <v>320</v>
      </c>
      <c r="B6" s="14" t="s">
        <v>321</v>
      </c>
      <c r="C6" s="14" t="s">
        <v>322</v>
      </c>
      <c r="D6" s="14" t="s">
        <v>323</v>
      </c>
      <c r="E6" s="14" t="s">
        <v>324</v>
      </c>
      <c r="F6" s="14"/>
      <c r="G6" s="14" t="s">
        <v>325</v>
      </c>
    </row>
    <row r="7" ht="26" customHeight="1" spans="1:7">
      <c r="A7" s="15" t="s">
        <v>21</v>
      </c>
      <c r="B7" s="16"/>
      <c r="C7" s="16"/>
      <c r="D7" s="16"/>
      <c r="E7" s="16"/>
      <c r="F7" s="16"/>
      <c r="G7" s="16"/>
    </row>
    <row r="8" ht="33" customHeight="1" spans="1:7">
      <c r="A8" s="15" t="s">
        <v>326</v>
      </c>
      <c r="B8" s="16">
        <v>0</v>
      </c>
      <c r="C8" s="16">
        <v>0</v>
      </c>
      <c r="D8" s="16">
        <v>0</v>
      </c>
      <c r="E8" s="16"/>
      <c r="F8" s="16">
        <v>0</v>
      </c>
      <c r="G8" s="16"/>
    </row>
    <row r="9" ht="144.75" customHeight="1" spans="1:7">
      <c r="A9" s="15" t="s">
        <v>327</v>
      </c>
      <c r="B9" s="16" t="s">
        <v>328</v>
      </c>
      <c r="C9" s="16" t="s">
        <v>329</v>
      </c>
      <c r="D9" s="16" t="s">
        <v>330</v>
      </c>
      <c r="E9" s="16"/>
      <c r="F9" s="17">
        <v>-0.6</v>
      </c>
      <c r="G9" s="16" t="s">
        <v>331</v>
      </c>
    </row>
    <row r="10" ht="23" customHeight="1" spans="1:7">
      <c r="A10" s="15" t="s">
        <v>332</v>
      </c>
      <c r="B10" s="16">
        <v>0</v>
      </c>
      <c r="C10" s="16">
        <v>0</v>
      </c>
      <c r="D10" s="16">
        <v>0</v>
      </c>
      <c r="E10" s="16"/>
      <c r="F10" s="16"/>
      <c r="G10" s="16"/>
    </row>
    <row r="11" ht="45" customHeight="1" spans="1:7">
      <c r="A11" s="15" t="s">
        <v>333</v>
      </c>
      <c r="B11" s="16" t="s">
        <v>334</v>
      </c>
      <c r="C11" s="16" t="s">
        <v>335</v>
      </c>
      <c r="D11" s="16" t="s">
        <v>336</v>
      </c>
      <c r="E11" s="16"/>
      <c r="F11" s="17">
        <v>-0.4</v>
      </c>
      <c r="G11" s="18"/>
    </row>
    <row r="13" spans="1:7">
      <c r="A13" s="19" t="s">
        <v>337</v>
      </c>
      <c r="B13" s="19"/>
      <c r="C13" s="19"/>
      <c r="D13" s="19"/>
      <c r="E13" s="19"/>
      <c r="F13" s="19"/>
      <c r="G13" s="19"/>
    </row>
    <row r="14" spans="1:7">
      <c r="A14" s="19"/>
      <c r="B14" s="19"/>
      <c r="C14" s="19"/>
      <c r="D14" s="19"/>
      <c r="E14" s="19"/>
      <c r="F14" s="19"/>
      <c r="G14" s="19"/>
    </row>
    <row r="15" spans="1:7">
      <c r="A15" s="19"/>
      <c r="B15" s="19"/>
      <c r="C15" s="19"/>
      <c r="D15" s="19"/>
      <c r="E15" s="19"/>
      <c r="F15" s="19"/>
      <c r="G15" s="19"/>
    </row>
    <row r="16" spans="1:7">
      <c r="A16" s="19"/>
      <c r="B16" s="19"/>
      <c r="C16" s="19"/>
      <c r="D16" s="19"/>
      <c r="E16" s="19"/>
      <c r="F16" s="19"/>
      <c r="G16" s="19"/>
    </row>
    <row r="17" spans="1:7">
      <c r="A17" s="19"/>
      <c r="B17" s="19"/>
      <c r="C17" s="19"/>
      <c r="D17" s="19"/>
      <c r="E17" s="19"/>
      <c r="F17" s="19"/>
      <c r="G17" s="19"/>
    </row>
  </sheetData>
  <sheetProtection formatCells="0" formatColumns="0" formatRows="0"/>
  <mergeCells count="11">
    <mergeCell ref="A2:D2"/>
    <mergeCell ref="A3:G3"/>
    <mergeCell ref="A4:G4"/>
    <mergeCell ref="A5:G5"/>
    <mergeCell ref="E6:F6"/>
    <mergeCell ref="D7:E7"/>
    <mergeCell ref="D8:E8"/>
    <mergeCell ref="D9:E9"/>
    <mergeCell ref="D10:E10"/>
    <mergeCell ref="D11:E11"/>
    <mergeCell ref="A13:G17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workbookViewId="0">
      <selection activeCell="G33" sqref="G33"/>
    </sheetView>
  </sheetViews>
  <sheetFormatPr defaultColWidth="9" defaultRowHeight="11.25" outlineLevelCol="6"/>
  <cols>
    <col min="1" max="1" width="15.2477876106195" style="1" customWidth="1"/>
    <col min="2" max="2" width="12.1238938053097" style="1" customWidth="1"/>
    <col min="3" max="3" width="32.3716814159292" style="1" customWidth="1"/>
    <col min="4" max="4" width="11" style="1" customWidth="1"/>
    <col min="5" max="6" width="9" style="1"/>
    <col min="7" max="7" width="13.1238938053097" style="1" customWidth="1"/>
    <col min="8" max="16384" width="9" style="1"/>
  </cols>
  <sheetData>
    <row r="1" ht="13.5" customHeight="1"/>
    <row r="2" ht="14.25" customHeight="1" spans="1:7">
      <c r="A2" s="8"/>
      <c r="B2" s="8"/>
      <c r="C2" s="8"/>
      <c r="D2" s="8"/>
      <c r="E2" s="8"/>
      <c r="F2" s="8"/>
      <c r="G2" s="8"/>
    </row>
    <row r="3" ht="22.5" customHeight="1" spans="1:7">
      <c r="A3" s="9" t="s">
        <v>338</v>
      </c>
      <c r="B3" s="9"/>
      <c r="C3" s="9"/>
      <c r="D3" s="9"/>
      <c r="E3" s="9"/>
      <c r="F3" s="9"/>
      <c r="G3" s="9"/>
    </row>
    <row r="4" spans="1:6">
      <c r="A4" s="7" t="s">
        <v>339</v>
      </c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  <row r="10" spans="1:6">
      <c r="A10" s="7"/>
      <c r="B10" s="7"/>
      <c r="C10" s="7"/>
      <c r="D10" s="7"/>
      <c r="E10" s="7"/>
      <c r="F10" s="7"/>
    </row>
    <row r="11" spans="1:6">
      <c r="A11" s="7"/>
      <c r="B11" s="7"/>
      <c r="C11" s="7"/>
      <c r="D11" s="7"/>
      <c r="E11" s="7"/>
      <c r="F11" s="7"/>
    </row>
    <row r="12" spans="1:6">
      <c r="A12" s="7"/>
      <c r="B12" s="7"/>
      <c r="C12" s="7"/>
      <c r="D12" s="7"/>
      <c r="E12" s="7"/>
      <c r="F12" s="7"/>
    </row>
    <row r="13" spans="1:6">
      <c r="A13" s="7"/>
      <c r="B13" s="7"/>
      <c r="C13" s="7"/>
      <c r="D13" s="7"/>
      <c r="E13" s="7"/>
      <c r="F13" s="7"/>
    </row>
    <row r="14" spans="1:6">
      <c r="A14" s="7"/>
      <c r="B14" s="7"/>
      <c r="C14" s="7"/>
      <c r="D14" s="7"/>
      <c r="E14" s="7"/>
      <c r="F14" s="7"/>
    </row>
    <row r="15" spans="1:6">
      <c r="A15" s="7"/>
      <c r="B15" s="7"/>
      <c r="C15" s="7"/>
      <c r="D15" s="7"/>
      <c r="E15" s="7"/>
      <c r="F15" s="7"/>
    </row>
    <row r="16" spans="1:6">
      <c r="A16" s="7"/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</sheetData>
  <sheetProtection formatCells="0" formatColumns="0" formatRows="0"/>
  <mergeCells count="3">
    <mergeCell ref="A2:G2"/>
    <mergeCell ref="A3:G3"/>
    <mergeCell ref="A4:F17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tabSelected="1" workbookViewId="0">
      <selection activeCell="I7" sqref="I7"/>
    </sheetView>
  </sheetViews>
  <sheetFormatPr defaultColWidth="9" defaultRowHeight="11.25" outlineLevelCol="6"/>
  <cols>
    <col min="1" max="1" width="15.2477876106195" style="1" customWidth="1"/>
    <col min="2" max="2" width="12.1238938053097" style="1" customWidth="1"/>
    <col min="3" max="3" width="32.3716814159292" style="1" customWidth="1"/>
    <col min="4" max="4" width="11" style="1" customWidth="1"/>
    <col min="5" max="6" width="9" style="1"/>
    <col min="7" max="7" width="13.1238938053097" style="1" customWidth="1"/>
    <col min="8" max="16384" width="9" style="1"/>
  </cols>
  <sheetData>
    <row r="1" ht="13.5" customHeight="1"/>
    <row r="2" ht="41.25" customHeight="1" spans="1:4">
      <c r="A2" s="2" t="s">
        <v>340</v>
      </c>
      <c r="B2" s="2"/>
      <c r="C2" s="2"/>
      <c r="D2" s="2"/>
    </row>
    <row r="3" ht="14.25" customHeight="1" spans="1:7">
      <c r="A3" s="3" t="s">
        <v>341</v>
      </c>
      <c r="B3" s="3"/>
      <c r="C3" s="3"/>
      <c r="D3" s="3"/>
      <c r="E3" s="3"/>
      <c r="F3" s="3"/>
      <c r="G3" s="4"/>
    </row>
    <row r="4" ht="22.5" customHeight="1" spans="1:7">
      <c r="A4" s="3"/>
      <c r="B4" s="3"/>
      <c r="C4" s="3"/>
      <c r="D4" s="3"/>
      <c r="E4" s="3"/>
      <c r="F4" s="3"/>
      <c r="G4" s="5"/>
    </row>
    <row r="5" spans="1:7">
      <c r="A5" s="3"/>
      <c r="B5" s="3"/>
      <c r="C5" s="3"/>
      <c r="D5" s="3"/>
      <c r="E5" s="3"/>
      <c r="F5" s="3"/>
      <c r="G5" s="6"/>
    </row>
    <row r="6" spans="1:7">
      <c r="A6" s="3"/>
      <c r="B6" s="3"/>
      <c r="C6" s="3"/>
      <c r="D6" s="3"/>
      <c r="E6" s="3"/>
      <c r="F6" s="3"/>
      <c r="G6" s="6"/>
    </row>
    <row r="7" ht="20" customHeight="1" spans="1:7">
      <c r="A7" s="3"/>
      <c r="B7" s="3"/>
      <c r="C7" s="3"/>
      <c r="D7" s="3"/>
      <c r="E7" s="3"/>
      <c r="F7" s="3"/>
      <c r="G7" s="6"/>
    </row>
    <row r="8" hidden="1" spans="1:7">
      <c r="A8" s="3"/>
      <c r="B8" s="3"/>
      <c r="C8" s="3"/>
      <c r="D8" s="3"/>
      <c r="E8" s="3"/>
      <c r="F8" s="3"/>
      <c r="G8" s="6"/>
    </row>
    <row r="9" ht="5" hidden="1" customHeight="1" spans="1:7">
      <c r="A9" s="3"/>
      <c r="B9" s="3"/>
      <c r="C9" s="3"/>
      <c r="D9" s="3"/>
      <c r="E9" s="3"/>
      <c r="F9" s="3"/>
      <c r="G9" s="6"/>
    </row>
    <row r="10" ht="10" hidden="1" customHeight="1" spans="1:7">
      <c r="A10" s="3"/>
      <c r="B10" s="3"/>
      <c r="C10" s="3"/>
      <c r="D10" s="3"/>
      <c r="E10" s="3"/>
      <c r="F10" s="3"/>
      <c r="G10" s="6"/>
    </row>
    <row r="11" hidden="1" spans="1:7">
      <c r="A11" s="3"/>
      <c r="B11" s="3"/>
      <c r="C11" s="3"/>
      <c r="D11" s="3"/>
      <c r="E11" s="3"/>
      <c r="F11" s="3"/>
      <c r="G11" s="6"/>
    </row>
    <row r="12" ht="9" hidden="1" customHeight="1" spans="1:7">
      <c r="A12" s="3"/>
      <c r="B12" s="3"/>
      <c r="C12" s="3"/>
      <c r="D12" s="3"/>
      <c r="E12" s="3"/>
      <c r="F12" s="3"/>
      <c r="G12" s="6"/>
    </row>
    <row r="13" hidden="1" spans="1:7">
      <c r="A13" s="3"/>
      <c r="B13" s="3"/>
      <c r="C13" s="3"/>
      <c r="D13" s="3"/>
      <c r="E13" s="3"/>
      <c r="F13" s="3"/>
      <c r="G13" s="6"/>
    </row>
    <row r="14" hidden="1" spans="1:7">
      <c r="A14" s="3"/>
      <c r="B14" s="3"/>
      <c r="C14" s="3"/>
      <c r="D14" s="3"/>
      <c r="E14" s="3"/>
      <c r="F14" s="3"/>
      <c r="G14" s="6"/>
    </row>
    <row r="15" hidden="1" spans="1:7">
      <c r="A15" s="3"/>
      <c r="B15" s="3"/>
      <c r="C15" s="3"/>
      <c r="D15" s="3"/>
      <c r="E15" s="3"/>
      <c r="F15" s="3"/>
      <c r="G15" s="6"/>
    </row>
    <row r="16" hidden="1" spans="1:7">
      <c r="A16" s="3"/>
      <c r="B16" s="3"/>
      <c r="C16" s="3"/>
      <c r="D16" s="3"/>
      <c r="E16" s="3"/>
      <c r="F16" s="3"/>
      <c r="G16" s="6"/>
    </row>
    <row r="17" hidden="1" spans="1:7">
      <c r="A17" s="3"/>
      <c r="B17" s="3"/>
      <c r="C17" s="3"/>
      <c r="D17" s="3"/>
      <c r="E17" s="3"/>
      <c r="F17" s="3"/>
      <c r="G17" s="6"/>
    </row>
    <row r="18" hidden="1" spans="1:7">
      <c r="A18" s="3"/>
      <c r="B18" s="3"/>
      <c r="C18" s="3"/>
      <c r="D18" s="3"/>
      <c r="E18" s="3"/>
      <c r="F18" s="3"/>
      <c r="G18" s="6"/>
    </row>
    <row r="19" hidden="1" spans="1:6">
      <c r="A19" s="3"/>
      <c r="B19" s="3"/>
      <c r="C19" s="3"/>
      <c r="D19" s="3"/>
      <c r="E19" s="3"/>
      <c r="F19" s="3"/>
    </row>
    <row r="20" hidden="1" spans="1:6">
      <c r="A20" s="3"/>
      <c r="B20" s="3"/>
      <c r="C20" s="3"/>
      <c r="D20" s="3"/>
      <c r="E20" s="3"/>
      <c r="F20" s="3"/>
    </row>
    <row r="21" ht="4" customHeight="1" spans="1:6">
      <c r="A21" s="7" t="s">
        <v>342</v>
      </c>
      <c r="B21" s="7"/>
      <c r="C21" s="7"/>
      <c r="D21" s="7"/>
      <c r="E21" s="7"/>
      <c r="F21" s="7"/>
    </row>
    <row r="22" ht="6" hidden="1" customHeight="1" spans="1:6">
      <c r="A22" s="7"/>
      <c r="B22" s="7"/>
      <c r="C22" s="7"/>
      <c r="D22" s="7"/>
      <c r="E22" s="7"/>
      <c r="F22" s="7"/>
    </row>
    <row r="23" hidden="1" spans="1:6">
      <c r="A23" s="7"/>
      <c r="B23" s="7"/>
      <c r="C23" s="7"/>
      <c r="D23" s="7"/>
      <c r="E23" s="7"/>
      <c r="F23" s="7"/>
    </row>
    <row r="24" ht="6" hidden="1" customHeight="1" spans="1:6">
      <c r="A24" s="7"/>
      <c r="B24" s="7"/>
      <c r="C24" s="7"/>
      <c r="D24" s="7"/>
      <c r="E24" s="7"/>
      <c r="F24" s="7"/>
    </row>
    <row r="25" hidden="1" spans="1:6">
      <c r="A25" s="7"/>
      <c r="B25" s="7"/>
      <c r="C25" s="7"/>
      <c r="D25" s="7"/>
      <c r="E25" s="7"/>
      <c r="F25" s="7"/>
    </row>
    <row r="26" hidden="1" spans="1:6">
      <c r="A26" s="7"/>
      <c r="B26" s="7"/>
      <c r="C26" s="7"/>
      <c r="D26" s="7"/>
      <c r="E26" s="7"/>
      <c r="F26" s="7"/>
    </row>
    <row r="27" hidden="1" spans="1:6">
      <c r="A27" s="7"/>
      <c r="B27" s="7"/>
      <c r="C27" s="7"/>
      <c r="D27" s="7"/>
      <c r="E27" s="7"/>
      <c r="F27" s="7"/>
    </row>
    <row r="28" hidden="1" spans="1:6">
      <c r="A28" s="7"/>
      <c r="B28" s="7"/>
      <c r="C28" s="7"/>
      <c r="D28" s="7"/>
      <c r="E28" s="7"/>
      <c r="F28" s="7"/>
    </row>
    <row r="29" hidden="1" spans="1:6">
      <c r="A29" s="7"/>
      <c r="B29" s="7"/>
      <c r="C29" s="7"/>
      <c r="D29" s="7"/>
      <c r="E29" s="7"/>
      <c r="F29" s="7"/>
    </row>
    <row r="30" hidden="1" spans="1:6">
      <c r="A30" s="7"/>
      <c r="B30" s="7"/>
      <c r="C30" s="7"/>
      <c r="D30" s="7"/>
      <c r="E30" s="7"/>
      <c r="F30" s="7"/>
    </row>
    <row r="31" hidden="1" spans="1:6">
      <c r="A31" s="7"/>
      <c r="B31" s="7"/>
      <c r="C31" s="7"/>
      <c r="D31" s="7"/>
      <c r="E31" s="7"/>
      <c r="F31" s="7"/>
    </row>
    <row r="32" ht="336" customHeight="1" spans="1:6">
      <c r="A32" s="7"/>
      <c r="B32" s="7"/>
      <c r="C32" s="7"/>
      <c r="D32" s="7"/>
      <c r="E32" s="7"/>
      <c r="F32" s="7"/>
    </row>
  </sheetData>
  <sheetProtection formatCells="0" formatColumns="0" formatRows="0"/>
  <mergeCells count="3">
    <mergeCell ref="A2:D2"/>
    <mergeCell ref="A3:F20"/>
    <mergeCell ref="A21:F3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单位职责</vt:lpstr>
      <vt:lpstr>人员机构</vt:lpstr>
      <vt:lpstr>封面的复制的复制</vt:lpstr>
      <vt:lpstr>01-收支总表</vt:lpstr>
      <vt:lpstr>02-收入总表</vt:lpstr>
      <vt:lpstr>03-基本支出总表（经济科目）</vt:lpstr>
      <vt:lpstr>05-项目批复明细表</vt:lpstr>
      <vt:lpstr>06-科目汇总表的</vt:lpstr>
      <vt:lpstr>07-定额公用经费支出表</vt:lpstr>
      <vt:lpstr>三公经费</vt:lpstr>
      <vt:lpstr>国有资产说明</vt:lpstr>
      <vt:lpstr>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gkyu</cp:lastModifiedBy>
  <dcterms:created xsi:type="dcterms:W3CDTF">2015-01-09T01:32:00Z</dcterms:created>
  <cp:lastPrinted>2017-03-10T01:15:00Z</cp:lastPrinted>
  <dcterms:modified xsi:type="dcterms:W3CDTF">2024-04-22T15:35:04Z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2755452</vt:i4>
  </property>
  <property fmtid="{D5CDD505-2E9C-101B-9397-08002B2CF9AE}" pid="3" name="KSOProductBuildVer">
    <vt:lpwstr>2052-12.1.0.16729</vt:lpwstr>
  </property>
  <property fmtid="{D5CDD505-2E9C-101B-9397-08002B2CF9AE}" pid="4" name="ICV">
    <vt:lpwstr>3C5AFE6BEF4C43198E0C32D782995EBD_12</vt:lpwstr>
  </property>
</Properties>
</file>